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Компютър\бюджет\2025\"/>
    </mc:Choice>
  </mc:AlternateContent>
  <xr:revisionPtr revIDLastSave="0" documentId="13_ncr:1_{9FFA9314-DFB7-47A9-A702-AAA3CEFE1A2A}" xr6:coauthVersionLast="47" xr6:coauthVersionMax="47" xr10:uidLastSave="{00000000-0000-0000-0000-000000000000}"/>
  <bookViews>
    <workbookView xWindow="-108" yWindow="-108" windowWidth="23256" windowHeight="12456" activeTab="4" xr2:uid="{9E9C8865-8506-4512-8050-24D2FF361F1D}"/>
  </bookViews>
  <sheets>
    <sheet name="Приходи" sheetId="1" r:id="rId1"/>
    <sheet name="ддд" sheetId="2" r:id="rId2"/>
    <sheet name="дофинансиране" sheetId="3" r:id="rId3"/>
    <sheet name="местни" sheetId="4" r:id="rId4"/>
    <sheet name="Sheet5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9" i="5" l="1"/>
  <c r="L69" i="5"/>
  <c r="K69" i="5"/>
  <c r="J69" i="5"/>
  <c r="I69" i="5"/>
  <c r="H69" i="5"/>
  <c r="J81" i="1"/>
  <c r="J82" i="1" s="1"/>
  <c r="I81" i="1"/>
  <c r="H81" i="1"/>
  <c r="G81" i="1"/>
  <c r="I82" i="1" s="1"/>
  <c r="I78" i="1"/>
  <c r="G78" i="1"/>
  <c r="H75" i="1"/>
  <c r="H78" i="1" s="1"/>
  <c r="J78" i="1"/>
  <c r="J63" i="1"/>
  <c r="J58" i="1"/>
  <c r="I58" i="1"/>
  <c r="H58" i="1"/>
  <c r="G58" i="1"/>
  <c r="J55" i="1"/>
  <c r="H47" i="1"/>
  <c r="H79" i="1" s="1"/>
  <c r="G47" i="1"/>
  <c r="G79" i="1" s="1"/>
  <c r="J31" i="1"/>
  <c r="I31" i="1"/>
  <c r="J30" i="1"/>
  <c r="J38" i="1" s="1"/>
  <c r="J39" i="1" s="1"/>
  <c r="J47" i="1" s="1"/>
  <c r="I30" i="1"/>
  <c r="I38" i="1" s="1"/>
  <c r="I39" i="1" s="1"/>
  <c r="I47" i="1" s="1"/>
  <c r="I79" i="1" s="1"/>
  <c r="I83" i="1" s="1"/>
  <c r="J11" i="1"/>
  <c r="I11" i="1"/>
  <c r="H83" i="1" l="1"/>
  <c r="G83" i="1"/>
  <c r="I80" i="1"/>
  <c r="J79" i="1"/>
  <c r="J83" i="1" s="1"/>
  <c r="J80" i="1" l="1"/>
</calcChain>
</file>

<file path=xl/sharedStrings.xml><?xml version="1.0" encoding="utf-8"?>
<sst xmlns="http://schemas.openxmlformats.org/spreadsheetml/2006/main" count="379" uniqueCount="216">
  <si>
    <t>Бюджет 2025 - Приходи</t>
  </si>
  <si>
    <t>Приложение № 1</t>
  </si>
  <si>
    <t>Параграф / име на показател</t>
  </si>
  <si>
    <t>Държавни приходи</t>
  </si>
  <si>
    <t>Местни приходи</t>
  </si>
  <si>
    <t>Бюджет 24</t>
  </si>
  <si>
    <t>Бюджет 25</t>
  </si>
  <si>
    <t>І. ДАНЪЧНИ ПРИХОДИ</t>
  </si>
  <si>
    <t>§01-03 Окончателен годишен/патентен/ данък</t>
  </si>
  <si>
    <t>§13-01 Данък върху недвижимите имоти</t>
  </si>
  <si>
    <t>§13-03 Данък върху превозните средства</t>
  </si>
  <si>
    <t>§13-04 Данък при придобиване на имущество по дарение и възмезден начин</t>
  </si>
  <si>
    <t>§20-00 Други данъци</t>
  </si>
  <si>
    <t>Всичко данъчни приходи:</t>
  </si>
  <si>
    <t>ІІ. НЕДАНЪЧНИ ПРИХОДИ</t>
  </si>
  <si>
    <t>§24-04 Приходи от продажба на услуги,стоки и продукция</t>
  </si>
  <si>
    <t>§24-05 Приходи от наеми на имущество</t>
  </si>
  <si>
    <t>§24-06 Приходи от наеми на земя</t>
  </si>
  <si>
    <t>§24-07 Приходи от дивиденти</t>
  </si>
  <si>
    <t>§24-08 Приходи от лихви по текущи банкови сметки</t>
  </si>
  <si>
    <t>§27-01 Общ.такси за - ЦДГ</t>
  </si>
  <si>
    <t>§27-02 Общ.такси за ползване на детски кухни</t>
  </si>
  <si>
    <t>§27-04 Общ.такси за - домашен социален патронаж</t>
  </si>
  <si>
    <t>§27-05 Общ.такси за пазари,тротоари,тържища и др.</t>
  </si>
  <si>
    <t>§27-07 Такса битови отпадъци</t>
  </si>
  <si>
    <t>§27-10 Такси технически услуги</t>
  </si>
  <si>
    <t>§27-11 Такси административни услуги</t>
  </si>
  <si>
    <t>§27-17 Общ.такса за притежаване на куче</t>
  </si>
  <si>
    <t>§27-29 Др.общ.такси определени със закон</t>
  </si>
  <si>
    <t>§28-00 Глоби,санкции,Наказателни ЛХ за данъци</t>
  </si>
  <si>
    <t>§28-09 Наказателни лихви за данъци, мита и осигурителни вноски</t>
  </si>
  <si>
    <t>§36-19 Др.неданъчни приходи</t>
  </si>
  <si>
    <t>§37-01 Внесен ДДС</t>
  </si>
  <si>
    <t>§37-02 Внесен данък от стопанската  дейност / - /</t>
  </si>
  <si>
    <t>§40-22 Приходи от продажба на сгради</t>
  </si>
  <si>
    <t>§40-24  Приходи от продажба на транспортни средства</t>
  </si>
  <si>
    <t>§40-30 Приходи от продажба на НДА</t>
  </si>
  <si>
    <t>§40-40 Приходи от продажба на земя</t>
  </si>
  <si>
    <t>§41-00 Приходи от концесии</t>
  </si>
  <si>
    <t>§45-00 Безвъзмездно получени суми от страната</t>
  </si>
  <si>
    <t>Всичко неданъчни приходи:</t>
  </si>
  <si>
    <t>ВСИЧКО СОБСТВЕНИ ПРИХОДИ:</t>
  </si>
  <si>
    <t>ІІІ.ПОЛУЧЕНИ ТРАНСФЕРИ(СУБСИДИИ) ОТ ЦБ</t>
  </si>
  <si>
    <t>§31-11 Обща допълваща субсидия</t>
  </si>
  <si>
    <t>§31-12 Обща изравнителна субсидия</t>
  </si>
  <si>
    <t>§31-13 Целеви субсидии за капит.разходи</t>
  </si>
  <si>
    <t>§31-18 Целеви трансфери</t>
  </si>
  <si>
    <t>§31-20 В ъзстановени трансфери за ЦБ (-)</t>
  </si>
  <si>
    <t>§31-28 Др.получени трансфери</t>
  </si>
  <si>
    <t>Всичко субсидии от ЦБ</t>
  </si>
  <si>
    <t>ІV.ТРАНСФЕРИ</t>
  </si>
  <si>
    <t xml:space="preserve">§61-01 Получени трансфери /+/ </t>
  </si>
  <si>
    <t>§61-02 Предоставени трансфери /-/</t>
  </si>
  <si>
    <t>§61-05 Трансфер от МТСП /+/-/</t>
  </si>
  <si>
    <t>§62-01 Получени трансфери /+/</t>
  </si>
  <si>
    <t>§62-02 Предоставени трансфери/-/</t>
  </si>
  <si>
    <t xml:space="preserve">§63-01 Получени трансфери /+/ </t>
  </si>
  <si>
    <t>§64-01 Др.получени трансфери /+/</t>
  </si>
  <si>
    <t>Всичко трансфери:</t>
  </si>
  <si>
    <t>V.ВРЕМЕННИ БЕЗЛИХВЕНИ ЗАЕМИ</t>
  </si>
  <si>
    <t>§72-01 Пред.временна фин.помощ</t>
  </si>
  <si>
    <t>§72-02Възст.временна фин. Помощ</t>
  </si>
  <si>
    <t>§76-00Пред.заеми изв.б.с/ки /+/-/</t>
  </si>
  <si>
    <t>Всичко временни безлихвени заеми:</t>
  </si>
  <si>
    <t>VІ.ФИНАНСИРАНЕ</t>
  </si>
  <si>
    <t xml:space="preserve">§83-71Получени краткосрочни заеми </t>
  </si>
  <si>
    <t>§83-72 Получени дългосрочни заеми</t>
  </si>
  <si>
    <t>§83-81 Погашения по краткосрочни заеми от други лица в страната (+)/ФЛАГ</t>
  </si>
  <si>
    <t>§83-82Погашения по дългосрочни заеми от други лица в страната (-)/ФЛАГ/</t>
  </si>
  <si>
    <t xml:space="preserve">§ 83-82 Пот др.страна в страната/-/огашения по краткосрочни заеми </t>
  </si>
  <si>
    <t>§88-03 Събрани средства за/от сметки за средства от ЕС</t>
  </si>
  <si>
    <t>§93-18 Лизинг /+/-/</t>
  </si>
  <si>
    <t>§93-36 Друго финансиране</t>
  </si>
  <si>
    <t xml:space="preserve">§95-01 Остатък в лв. по сметки от предходен период/+/ </t>
  </si>
  <si>
    <t>§95-07 Наличност в лв.по сметки в края на периода/-/</t>
  </si>
  <si>
    <t>§95-11 Касова наличност /-/</t>
  </si>
  <si>
    <t>Всичко финансиране:</t>
  </si>
  <si>
    <t>ОБЩО ПРИХОДИ ПО БЮДЖЕТА :</t>
  </si>
  <si>
    <t>ОБЩО  ПРИХОДИ  :</t>
  </si>
  <si>
    <t>ОБЩО  РАЗХОДИ ПО БЮДЖЕТА :</t>
  </si>
  <si>
    <t>ОБЩО  РАЗХОДИ  :</t>
  </si>
  <si>
    <t>РЕЗЕРВ :</t>
  </si>
  <si>
    <t>Делегирани държавни дейности  - разходи</t>
  </si>
  <si>
    <t>Приложение № 3</t>
  </si>
  <si>
    <t>Общи държавни 
служби - ф. 01</t>
  </si>
  <si>
    <t>Отбрана и сигурност
ф. 02</t>
  </si>
  <si>
    <t>Образование 
ф. 03</t>
  </si>
  <si>
    <t>Здравеопазване 
Ф 04</t>
  </si>
  <si>
    <t>Соц. осигуряване, подпомагане и грижи
Ф. 05</t>
  </si>
  <si>
    <t>Благоустройство и опазване на околната среда - ф. 06</t>
  </si>
  <si>
    <t>Почивно дело, култура и спорт
ф. 07</t>
  </si>
  <si>
    <t>Икономически дейности и услуги
ф. 08</t>
  </si>
  <si>
    <t xml:space="preserve">Общо 
</t>
  </si>
  <si>
    <t xml:space="preserve">Общо
</t>
  </si>
  <si>
    <t xml:space="preserve">       §         наименование</t>
  </si>
  <si>
    <t>§ 0101 Заплати по трудови правоотношения</t>
  </si>
  <si>
    <t>§ 0102 Заплати по служ.правоотношения</t>
  </si>
  <si>
    <t>§ 0201 др.възнагражд.на нещатния персонал</t>
  </si>
  <si>
    <t>§ 0202 др.възнагражд.по извънтруд.правоотн.</t>
  </si>
  <si>
    <t>§ 0205 Изплатени суми за СБКО</t>
  </si>
  <si>
    <t>§ 0208 Обезщетения с характер на възнагражд.</t>
  </si>
  <si>
    <t>§ 0209 Други плащания и възнаграждения</t>
  </si>
  <si>
    <t>§ 0551 ДОО от работодателя</t>
  </si>
  <si>
    <t>§ 0552 Учителски Пенсионен Фонд</t>
  </si>
  <si>
    <t>§ 0560 З О В</t>
  </si>
  <si>
    <t>§ 0580 Д З П О</t>
  </si>
  <si>
    <t>§ 1011 Храна</t>
  </si>
  <si>
    <t xml:space="preserve">§ 1012 Медикаменти </t>
  </si>
  <si>
    <t>§ 1013 Постелен инвентар и облекло</t>
  </si>
  <si>
    <t>§ 1014 Разх.за книги в библиотеките</t>
  </si>
  <si>
    <t>§ 1015 Материали</t>
  </si>
  <si>
    <t>§ 1016 Горива,вода,енергия</t>
  </si>
  <si>
    <t>§ 1020 Разходи за външни услуги</t>
  </si>
  <si>
    <t>§ 1030 Текущ ремонт</t>
  </si>
  <si>
    <t>§ 1051 Разходи за командировки</t>
  </si>
  <si>
    <t>§ 1062 Разходи за застраховки</t>
  </si>
  <si>
    <t>§ 1092 Разходи за глоби,лихви,неустойки</t>
  </si>
  <si>
    <t xml:space="preserve">§ 1098 Др.разходи </t>
  </si>
  <si>
    <t>§ 1901 Държавни данъци,такси,нак.лихви</t>
  </si>
  <si>
    <t>§ 1981 Платени данъци,мита,такси</t>
  </si>
  <si>
    <t>§ 4000 Стипендии</t>
  </si>
  <si>
    <t>§ 4214 Помощи по реш.на ОбС</t>
  </si>
  <si>
    <t>§ 4500 Субсидии</t>
  </si>
  <si>
    <t>§ 4600 Разходи за членски внос</t>
  </si>
  <si>
    <t>§ 5100 Основен ремонт на ДМА</t>
  </si>
  <si>
    <t>§ 5201 Придобиване на компютри и хардуер</t>
  </si>
  <si>
    <t>§ 5202 Придобиване на сгради</t>
  </si>
  <si>
    <t>§ 5203 Придобиване на др. обор., м-ни и съор.</t>
  </si>
  <si>
    <t>§ 5204 Придобиване на трансп. средства</t>
  </si>
  <si>
    <t>§ 5205 Придобиване на стоп. инвентар</t>
  </si>
  <si>
    <t>§ 5206 Изграждане на инфрастр. обекти</t>
  </si>
  <si>
    <t>§ 5300 Придобиване на НДА</t>
  </si>
  <si>
    <t xml:space="preserve">§ 5400 Придобиване на земя </t>
  </si>
  <si>
    <t>ОБЩО</t>
  </si>
  <si>
    <t>Дофинансиране  - разходи</t>
  </si>
  <si>
    <t>Приложение № 4</t>
  </si>
  <si>
    <t>,</t>
  </si>
  <si>
    <t>Местни дейности  - разходи</t>
  </si>
  <si>
    <t>Приложение № 5</t>
  </si>
  <si>
    <t xml:space="preserve">Общо
 </t>
  </si>
  <si>
    <t>КАПИТАЛОВА   ПРОГРАМА  2025г.</t>
  </si>
  <si>
    <t>Приложение № 6</t>
  </si>
  <si>
    <t>№</t>
  </si>
  <si>
    <t>Обекти</t>
  </si>
  <si>
    <t>Дейност</t>
  </si>
  <si>
    <t>Собствени
средства</t>
  </si>
  <si>
    <t>Държавни -
капиталова 
субсидия</t>
  </si>
  <si>
    <t>Държавна
субсидия
§3111
Преходен
остатък</t>
  </si>
  <si>
    <t>Дарения</t>
  </si>
  <si>
    <t>чл. 64
ЗУО</t>
  </si>
  <si>
    <t>Евро 
средства/ целеви</t>
  </si>
  <si>
    <t>§5100</t>
  </si>
  <si>
    <t>ОР двор и съоръжения ДГ Камено - стара</t>
  </si>
  <si>
    <t>ОР Сграда старо училище Камено</t>
  </si>
  <si>
    <t>ОР Спортна площадка ново училище Камено</t>
  </si>
  <si>
    <t>ОР Покрив ново училище Камено</t>
  </si>
  <si>
    <t>ОР ул. Странджа от ул. Н.Вапцаров до ул. Д.Чинтулов</t>
  </si>
  <si>
    <t>ОР ул. Хр.Смирненски от ул.Н.Вапцаров до ул. Д.Чинтулов</t>
  </si>
  <si>
    <t>ОР Спортна площадка в училище с. Русокастро</t>
  </si>
  <si>
    <t>Проектиране ОР и укрепване ДГ Русокастро</t>
  </si>
  <si>
    <t>ОР Дограма читалище Камено</t>
  </si>
  <si>
    <t>ОР Дограма читалище Трояново</t>
  </si>
  <si>
    <t>ОР Дограма кметство Свобода</t>
  </si>
  <si>
    <t>§5200</t>
  </si>
  <si>
    <t>Компютри, МФУ и скенери</t>
  </si>
  <si>
    <t>Сървър 2 бр.</t>
  </si>
  <si>
    <t>Видеонаблюдение</t>
  </si>
  <si>
    <t>Климатици ОА, Просвета + музей Русокастро+МКБППМН</t>
  </si>
  <si>
    <t>Котел сграда СУП Камено</t>
  </si>
  <si>
    <t>Опесъчаваща машина</t>
  </si>
  <si>
    <t>Оборудване на площадка за компостиране на 
зелени отпадъци</t>
  </si>
  <si>
    <t>Сметосъбирачка</t>
  </si>
  <si>
    <t>Модул за пречистване на отпадни води на общинска 
сграда в с. Русокастро - Музей</t>
  </si>
  <si>
    <t>Обзавеждане Музей - Русокастро</t>
  </si>
  <si>
    <t>Обзавеждане център за работа с клиенти и актова зала</t>
  </si>
  <si>
    <t xml:space="preserve">Лекотоварен автомобил тип самосвал със 7 места </t>
  </si>
  <si>
    <t>Ремарке</t>
  </si>
  <si>
    <t>Градинска техника - Храсторези и косачки</t>
  </si>
  <si>
    <t>Проектиране цитадела 2 етап</t>
  </si>
  <si>
    <t>Проектиране подмяна водопровод с. Черни връх</t>
  </si>
  <si>
    <t>Проектиране подмяна водопровод с. Ливада</t>
  </si>
  <si>
    <t>Реконструкция ул. Н.Вапцаров - Камено</t>
  </si>
  <si>
    <t>Реконструкция гл. улица с. Тръстиково</t>
  </si>
  <si>
    <t xml:space="preserve">Изграждане на нова сграда за структурата на РДПБЗН – 
Бургас  </t>
  </si>
  <si>
    <t>Лек автомобил Асистентска подкрепа</t>
  </si>
  <si>
    <t>Изграждане на спирка с обръщало с. Константиново</t>
  </si>
  <si>
    <t>Газов котел и реконструкция отопл.инсталация сграда 
старо училище Камено</t>
  </si>
  <si>
    <t>Подмяна водопровод с. П.Извор</t>
  </si>
  <si>
    <t>Лек автомобил за ДПС</t>
  </si>
  <si>
    <t>Подмяна водопр. с. Русокастро, Ливада и Желязово</t>
  </si>
  <si>
    <t>Зеленчукорезачка ДГ Камено</t>
  </si>
  <si>
    <t xml:space="preserve">Реконстр. Път с. Ливада - с. Тръстиково </t>
  </si>
  <si>
    <t>Реконстр. Път с. Ливада - с. Константиново</t>
  </si>
  <si>
    <t>Стационарен шредер за зелени отпадъци</t>
  </si>
  <si>
    <t>Лекотоварен автомобил за БКС</t>
  </si>
  <si>
    <t>Преносим компютър Военен отдел</t>
  </si>
  <si>
    <t>Преносими компютри мед. сестри</t>
  </si>
  <si>
    <t>Детска площадка ДГ Трояново</t>
  </si>
  <si>
    <t>Пътнически микробус ДВХУИ</t>
  </si>
  <si>
    <t>Компютър ДВХУИ</t>
  </si>
  <si>
    <t>Стерилизатор ДГ Черни връх</t>
  </si>
  <si>
    <t>Климатици ДГ Трояново</t>
  </si>
  <si>
    <t>Пързалка ДГ Кръстина</t>
  </si>
  <si>
    <t>Преносим компютър ДГ Слънце Камено</t>
  </si>
  <si>
    <t>Видеонаблюдение ДГ Камено и Кръстина</t>
  </si>
  <si>
    <t>Преносим компютър ОУ Русокастро</t>
  </si>
  <si>
    <t>МФУ ОУ Русокастро</t>
  </si>
  <si>
    <t>Климатик ОУ Русокастро</t>
  </si>
  <si>
    <t>Шатра за пясъчник ДГ Кръстина</t>
  </si>
  <si>
    <t>Обзавеждане ДГ Слънце Камено Нова</t>
  </si>
  <si>
    <t>Кашпа пейка СУ Камено</t>
  </si>
  <si>
    <t>Тенис маса СУ Камено</t>
  </si>
  <si>
    <t>Косачка СУ Камено</t>
  </si>
  <si>
    <t>§5300</t>
  </si>
  <si>
    <t>ОУП</t>
  </si>
  <si>
    <t>Генерален план за организация на движението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</si>
</sst>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4" fillId="2" borderId="6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9" xfId="0" applyFont="1" applyFill="1" applyBorder="1"/>
    <xf numFmtId="0" fontId="5" fillId="2" borderId="8" xfId="0" applyFont="1" applyFill="1" applyBorder="1"/>
    <xf numFmtId="0" fontId="4" fillId="2" borderId="9" xfId="0" applyFont="1" applyFill="1" applyBorder="1"/>
    <xf numFmtId="3" fontId="6" fillId="2" borderId="8" xfId="0" applyNumberFormat="1" applyFont="1" applyFill="1" applyBorder="1"/>
    <xf numFmtId="0" fontId="4" fillId="2" borderId="10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4" fillId="2" borderId="0" xfId="0" applyFont="1" applyFill="1"/>
    <xf numFmtId="0" fontId="4" fillId="2" borderId="13" xfId="0" applyFont="1" applyFill="1" applyBorder="1"/>
    <xf numFmtId="3" fontId="1" fillId="2" borderId="8" xfId="0" applyNumberFormat="1" applyFont="1" applyFill="1" applyBorder="1"/>
    <xf numFmtId="16" fontId="4" fillId="2" borderId="10" xfId="0" applyNumberFormat="1" applyFont="1" applyFill="1" applyBorder="1"/>
    <xf numFmtId="0" fontId="6" fillId="2" borderId="8" xfId="0" applyFont="1" applyFill="1" applyBorder="1"/>
    <xf numFmtId="0" fontId="4" fillId="2" borderId="14" xfId="0" applyFont="1" applyFill="1" applyBorder="1"/>
    <xf numFmtId="3" fontId="4" fillId="2" borderId="8" xfId="0" applyNumberFormat="1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8" xfId="0" applyFont="1" applyFill="1" applyBorder="1"/>
    <xf numFmtId="3" fontId="7" fillId="2" borderId="8" xfId="0" applyNumberFormat="1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0" fillId="2" borderId="0" xfId="0" applyFill="1"/>
    <xf numFmtId="0" fontId="0" fillId="2" borderId="8" xfId="0" applyFill="1" applyBorder="1"/>
    <xf numFmtId="3" fontId="3" fillId="2" borderId="8" xfId="0" applyNumberFormat="1" applyFont="1" applyFill="1" applyBorder="1"/>
    <xf numFmtId="0" fontId="4" fillId="2" borderId="15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wrapText="1"/>
    </xf>
    <xf numFmtId="0" fontId="4" fillId="2" borderId="17" xfId="0" applyFont="1" applyFill="1" applyBorder="1"/>
    <xf numFmtId="0" fontId="4" fillId="2" borderId="18" xfId="0" applyFont="1" applyFill="1" applyBorder="1"/>
    <xf numFmtId="3" fontId="4" fillId="2" borderId="19" xfId="0" applyNumberFormat="1" applyFont="1" applyFill="1" applyBorder="1"/>
    <xf numFmtId="0" fontId="4" fillId="2" borderId="20" xfId="0" applyFont="1" applyFill="1" applyBorder="1"/>
    <xf numFmtId="3" fontId="3" fillId="2" borderId="21" xfId="0" applyNumberFormat="1" applyFont="1" applyFill="1" applyBorder="1"/>
    <xf numFmtId="3" fontId="4" fillId="2" borderId="1" xfId="0" applyNumberFormat="1" applyFont="1" applyFill="1" applyBorder="1"/>
    <xf numFmtId="0" fontId="1" fillId="0" borderId="10" xfId="0" applyFont="1" applyBorder="1"/>
    <xf numFmtId="0" fontId="0" fillId="0" borderId="11" xfId="0" applyBorder="1"/>
    <xf numFmtId="0" fontId="4" fillId="2" borderId="11" xfId="0" applyFont="1" applyFill="1" applyBorder="1" applyAlignment="1">
      <alignment wrapText="1"/>
    </xf>
    <xf numFmtId="0" fontId="8" fillId="2" borderId="11" xfId="0" applyFont="1" applyFill="1" applyBorder="1" applyAlignment="1">
      <alignment wrapText="1"/>
    </xf>
    <xf numFmtId="0" fontId="9" fillId="2" borderId="11" xfId="0" applyFont="1" applyFill="1" applyBorder="1" applyAlignment="1">
      <alignment wrapText="1"/>
    </xf>
    <xf numFmtId="0" fontId="0" fillId="0" borderId="14" xfId="0" applyBorder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6" fillId="2" borderId="10" xfId="0" applyFont="1" applyFill="1" applyBorder="1"/>
    <xf numFmtId="0" fontId="6" fillId="2" borderId="11" xfId="0" applyFont="1" applyFill="1" applyBorder="1"/>
    <xf numFmtId="3" fontId="1" fillId="0" borderId="8" xfId="0" applyNumberFormat="1" applyFont="1" applyBorder="1"/>
    <xf numFmtId="0" fontId="1" fillId="0" borderId="8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3" fontId="7" fillId="0" borderId="8" xfId="0" applyNumberFormat="1" applyFont="1" applyBorder="1"/>
    <xf numFmtId="3" fontId="0" fillId="0" borderId="0" xfId="0" applyNumberFormat="1"/>
    <xf numFmtId="0" fontId="7" fillId="0" borderId="8" xfId="0" applyFont="1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0" fillId="2" borderId="8" xfId="0" applyFont="1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8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10" fillId="2" borderId="23" xfId="0" applyFont="1" applyFill="1" applyBorder="1" applyAlignment="1">
      <alignment horizontal="center"/>
    </xf>
    <xf numFmtId="4" fontId="0" fillId="2" borderId="8" xfId="0" applyNumberFormat="1" applyFill="1" applyBorder="1"/>
    <xf numFmtId="0" fontId="0" fillId="2" borderId="10" xfId="0" applyFill="1" applyBorder="1"/>
    <xf numFmtId="0" fontId="0" fillId="2" borderId="11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10" fillId="2" borderId="14" xfId="0" applyFon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2" borderId="9" xfId="0" applyFill="1" applyBorder="1" applyAlignment="1">
      <alignment horizontal="center"/>
    </xf>
    <xf numFmtId="0" fontId="0" fillId="2" borderId="11" xfId="0" applyFill="1" applyBorder="1"/>
    <xf numFmtId="3" fontId="11" fillId="2" borderId="14" xfId="0" applyNumberFormat="1" applyFont="1" applyFill="1" applyBorder="1"/>
    <xf numFmtId="3" fontId="11" fillId="2" borderId="14" xfId="0" applyNumberFormat="1" applyFont="1" applyFill="1" applyBorder="1" applyAlignment="1">
      <alignment horizontal="center"/>
    </xf>
    <xf numFmtId="0" fontId="0" fillId="2" borderId="7" xfId="0" applyFill="1" applyBorder="1"/>
    <xf numFmtId="3" fontId="11" fillId="2" borderId="22" xfId="0" applyNumberFormat="1" applyFont="1" applyFill="1" applyBorder="1"/>
    <xf numFmtId="3" fontId="11" fillId="2" borderId="22" xfId="0" applyNumberFormat="1" applyFont="1" applyFill="1" applyBorder="1" applyAlignment="1">
      <alignment horizontal="center"/>
    </xf>
    <xf numFmtId="4" fontId="0" fillId="2" borderId="9" xfId="0" applyNumberFormat="1" applyFill="1" applyBorder="1"/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10" fillId="2" borderId="22" xfId="0" applyFont="1" applyFill="1" applyBorder="1" applyAlignment="1">
      <alignment horizontal="center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0" fillId="2" borderId="14" xfId="0" applyFill="1" applyBorder="1" applyAlignment="1">
      <alignment horizontal="left" wrapText="1"/>
    </xf>
    <xf numFmtId="0" fontId="10" fillId="2" borderId="8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/>
    </xf>
    <xf numFmtId="0" fontId="10" fillId="2" borderId="10" xfId="0" applyFont="1" applyFill="1" applyBorder="1" applyAlignment="1">
      <alignment horizontal="left" wrapText="1"/>
    </xf>
    <xf numFmtId="0" fontId="10" fillId="2" borderId="1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/>
    </xf>
    <xf numFmtId="4" fontId="1" fillId="2" borderId="8" xfId="0" applyNumberFormat="1" applyFont="1" applyFill="1" applyBorder="1"/>
    <xf numFmtId="0" fontId="0" fillId="2" borderId="8" xfId="0" applyFill="1" applyBorder="1" applyAlignment="1">
      <alignment horizontal="left" wrapText="1"/>
    </xf>
    <xf numFmtId="0" fontId="0" fillId="2" borderId="8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14" xfId="0" applyFill="1" applyBorder="1"/>
    <xf numFmtId="0" fontId="12" fillId="2" borderId="8" xfId="0" applyFont="1" applyFill="1" applyBorder="1"/>
    <xf numFmtId="0" fontId="0" fillId="2" borderId="11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4" fontId="13" fillId="2" borderId="8" xfId="0" applyNumberFormat="1" applyFont="1" applyFill="1" applyBorder="1"/>
    <xf numFmtId="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102;&#1076;&#1078;&#1077;&#1090;%202025%20&#1087;&#1088;&#1080;&#1077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ходи"/>
      <sheetName val="приходи по 3м."/>
      <sheetName val="Пр.лост."/>
      <sheetName val="ДДД"/>
      <sheetName val="ДДД по 3м."/>
      <sheetName val="Д+М"/>
      <sheetName val="Дофин."/>
      <sheetName val="местни по 3м."/>
      <sheetName val="Местни"/>
      <sheetName val="1"/>
      <sheetName val="2"/>
      <sheetName val="3"/>
      <sheetName val="4"/>
      <sheetName val="5"/>
      <sheetName val="6"/>
      <sheetName val="7"/>
      <sheetName val="8"/>
      <sheetName val="Прогноза разход"/>
      <sheetName val="Прогноза приход"/>
      <sheetName val="КП орязана"/>
      <sheetName val="КП 2025"/>
      <sheetName val="КП 2024"/>
      <sheetName val="Преходни обекти"/>
      <sheetName val="Sheet1"/>
    </sheetNames>
    <sheetDataSet>
      <sheetData sheetId="0"/>
      <sheetData sheetId="1"/>
      <sheetData sheetId="2">
        <row r="36">
          <cell r="C36">
            <v>2610096</v>
          </cell>
        </row>
      </sheetData>
      <sheetData sheetId="3">
        <row r="42">
          <cell r="U42">
            <v>12549562</v>
          </cell>
          <cell r="V42">
            <v>15114849</v>
          </cell>
        </row>
      </sheetData>
      <sheetData sheetId="4"/>
      <sheetData sheetId="5"/>
      <sheetData sheetId="6">
        <row r="42">
          <cell r="U42">
            <v>655974</v>
          </cell>
          <cell r="V42">
            <v>1030131</v>
          </cell>
        </row>
      </sheetData>
      <sheetData sheetId="7"/>
      <sheetData sheetId="8">
        <row r="42">
          <cell r="U42">
            <v>7733497</v>
          </cell>
          <cell r="V42">
            <v>9779706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D6C9F-BDD1-40A3-969A-B77D7A026611}">
  <dimension ref="A1:J84"/>
  <sheetViews>
    <sheetView topLeftCell="A67" workbookViewId="0">
      <selection activeCell="J74" sqref="J74"/>
    </sheetView>
  </sheetViews>
  <sheetFormatPr defaultRowHeight="14.4" x14ac:dyDescent="0.3"/>
  <cols>
    <col min="7" max="8" width="10.5546875" customWidth="1"/>
    <col min="9" max="10" width="11.21875" customWidth="1"/>
  </cols>
  <sheetData>
    <row r="1" spans="1:10" x14ac:dyDescent="0.3">
      <c r="A1" s="1" t="s">
        <v>0</v>
      </c>
      <c r="B1" s="2"/>
      <c r="C1" s="2"/>
      <c r="D1" s="2"/>
      <c r="E1" s="2"/>
      <c r="F1" s="2"/>
      <c r="G1" s="2"/>
      <c r="H1" s="2" t="s">
        <v>1</v>
      </c>
      <c r="I1" s="2"/>
      <c r="J1" s="2"/>
    </row>
    <row r="2" spans="1:10" ht="15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6" thickTop="1" thickBot="1" x14ac:dyDescent="0.35">
      <c r="A3" s="4"/>
      <c r="B3" s="5" t="s">
        <v>2</v>
      </c>
      <c r="C3" s="5"/>
      <c r="D3" s="5"/>
      <c r="E3" s="5"/>
      <c r="F3" s="5"/>
      <c r="G3" s="6" t="s">
        <v>3</v>
      </c>
      <c r="H3" s="7"/>
      <c r="I3" s="8" t="s">
        <v>4</v>
      </c>
      <c r="J3" s="9"/>
    </row>
    <row r="4" spans="1:10" ht="15" thickTop="1" x14ac:dyDescent="0.3">
      <c r="A4" s="10"/>
      <c r="B4" s="11"/>
      <c r="C4" s="11"/>
      <c r="D4" s="11"/>
      <c r="E4" s="11"/>
      <c r="F4" s="11"/>
      <c r="G4" s="12" t="s">
        <v>5</v>
      </c>
      <c r="H4" s="12" t="s">
        <v>6</v>
      </c>
      <c r="I4" s="12" t="s">
        <v>5</v>
      </c>
      <c r="J4" s="12" t="s">
        <v>6</v>
      </c>
    </row>
    <row r="5" spans="1:10" x14ac:dyDescent="0.3">
      <c r="A5" s="13" t="s">
        <v>7</v>
      </c>
      <c r="B5" s="14"/>
      <c r="C5" s="14"/>
      <c r="D5" s="14"/>
      <c r="E5" s="14"/>
      <c r="F5" s="14"/>
      <c r="G5" s="15"/>
      <c r="H5" s="16"/>
      <c r="I5" s="16"/>
      <c r="J5" s="16"/>
    </row>
    <row r="6" spans="1:10" x14ac:dyDescent="0.3">
      <c r="A6" s="10" t="s">
        <v>8</v>
      </c>
      <c r="B6" s="11"/>
      <c r="C6" s="11"/>
      <c r="D6" s="11"/>
      <c r="E6" s="11"/>
      <c r="F6" s="11"/>
      <c r="G6" s="17"/>
      <c r="H6" s="16"/>
      <c r="I6" s="18">
        <v>4000</v>
      </c>
      <c r="J6" s="18">
        <v>4000</v>
      </c>
    </row>
    <row r="7" spans="1:10" x14ac:dyDescent="0.3">
      <c r="A7" s="19" t="s">
        <v>9</v>
      </c>
      <c r="B7" s="20"/>
      <c r="C7" s="20"/>
      <c r="D7" s="20"/>
      <c r="E7" s="20"/>
      <c r="F7" s="20"/>
      <c r="G7" s="12"/>
      <c r="H7" s="16"/>
      <c r="I7" s="18">
        <v>630000</v>
      </c>
      <c r="J7" s="18">
        <v>630000</v>
      </c>
    </row>
    <row r="8" spans="1:10" x14ac:dyDescent="0.3">
      <c r="A8" s="21" t="s">
        <v>10</v>
      </c>
      <c r="B8" s="22"/>
      <c r="C8" s="22"/>
      <c r="D8" s="22"/>
      <c r="E8" s="22"/>
      <c r="F8" s="22"/>
      <c r="G8" s="23"/>
      <c r="H8" s="16"/>
      <c r="I8" s="18">
        <v>480000</v>
      </c>
      <c r="J8" s="18">
        <v>480000</v>
      </c>
    </row>
    <row r="9" spans="1:10" x14ac:dyDescent="0.3">
      <c r="A9" s="19" t="s">
        <v>11</v>
      </c>
      <c r="B9" s="20"/>
      <c r="C9" s="20"/>
      <c r="D9" s="20"/>
      <c r="E9" s="20"/>
      <c r="F9" s="20"/>
      <c r="G9" s="12"/>
      <c r="H9" s="16"/>
      <c r="I9" s="18">
        <v>400000</v>
      </c>
      <c r="J9" s="18">
        <v>500000</v>
      </c>
    </row>
    <row r="10" spans="1:10" x14ac:dyDescent="0.3">
      <c r="A10" s="10" t="s">
        <v>12</v>
      </c>
      <c r="B10" s="11"/>
      <c r="C10" s="11"/>
      <c r="D10" s="11"/>
      <c r="E10" s="11"/>
      <c r="F10" s="11"/>
      <c r="G10" s="17"/>
      <c r="H10" s="16"/>
      <c r="I10" s="18">
        <v>0</v>
      </c>
      <c r="J10" s="18">
        <v>0</v>
      </c>
    </row>
    <row r="11" spans="1:10" x14ac:dyDescent="0.3">
      <c r="A11" s="13" t="s">
        <v>13</v>
      </c>
      <c r="B11" s="14"/>
      <c r="C11" s="14"/>
      <c r="D11" s="14"/>
      <c r="E11" s="14"/>
      <c r="F11" s="14"/>
      <c r="G11" s="15"/>
      <c r="H11" s="16"/>
      <c r="I11" s="24">
        <f>SUM(I6:I10)</f>
        <v>1514000</v>
      </c>
      <c r="J11" s="24">
        <f>SUM(J6:J10)</f>
        <v>1614000</v>
      </c>
    </row>
    <row r="12" spans="1:10" x14ac:dyDescent="0.3">
      <c r="A12" s="13" t="s">
        <v>14</v>
      </c>
      <c r="B12" s="14"/>
      <c r="C12" s="14"/>
      <c r="D12" s="14"/>
      <c r="E12" s="14"/>
      <c r="F12" s="14"/>
      <c r="G12" s="15"/>
      <c r="H12" s="16"/>
      <c r="I12" s="18"/>
      <c r="J12" s="18"/>
    </row>
    <row r="13" spans="1:10" x14ac:dyDescent="0.3">
      <c r="A13" s="19" t="s">
        <v>15</v>
      </c>
      <c r="B13" s="20"/>
      <c r="C13" s="20"/>
      <c r="D13" s="20"/>
      <c r="E13" s="20"/>
      <c r="F13" s="20"/>
      <c r="G13" s="12"/>
      <c r="H13" s="16"/>
      <c r="I13" s="18">
        <v>20000</v>
      </c>
      <c r="J13" s="18">
        <v>30000</v>
      </c>
    </row>
    <row r="14" spans="1:10" x14ac:dyDescent="0.3">
      <c r="A14" s="19" t="s">
        <v>16</v>
      </c>
      <c r="B14" s="20"/>
      <c r="C14" s="20"/>
      <c r="D14" s="20"/>
      <c r="E14" s="20"/>
      <c r="F14" s="20"/>
      <c r="G14" s="12"/>
      <c r="H14" s="16"/>
      <c r="I14" s="18">
        <v>30000</v>
      </c>
      <c r="J14" s="18">
        <v>40000</v>
      </c>
    </row>
    <row r="15" spans="1:10" x14ac:dyDescent="0.3">
      <c r="A15" s="19" t="s">
        <v>17</v>
      </c>
      <c r="B15" s="20"/>
      <c r="C15" s="20"/>
      <c r="D15" s="20"/>
      <c r="E15" s="20"/>
      <c r="F15" s="20"/>
      <c r="G15" s="12"/>
      <c r="H15" s="16"/>
      <c r="I15" s="18">
        <v>870000</v>
      </c>
      <c r="J15" s="18">
        <v>900000</v>
      </c>
    </row>
    <row r="16" spans="1:10" x14ac:dyDescent="0.3">
      <c r="A16" s="19" t="s">
        <v>18</v>
      </c>
      <c r="B16" s="20"/>
      <c r="C16" s="20"/>
      <c r="D16" s="20"/>
      <c r="E16" s="20"/>
      <c r="F16" s="20"/>
      <c r="G16" s="12"/>
      <c r="H16" s="16"/>
      <c r="I16" s="18">
        <v>15000</v>
      </c>
      <c r="J16" s="18">
        <v>0</v>
      </c>
    </row>
    <row r="17" spans="1:10" x14ac:dyDescent="0.3">
      <c r="A17" s="19" t="s">
        <v>19</v>
      </c>
      <c r="B17" s="20"/>
      <c r="C17" s="20"/>
      <c r="D17" s="20"/>
      <c r="E17" s="20"/>
      <c r="F17" s="20"/>
      <c r="G17" s="12"/>
      <c r="H17" s="16"/>
      <c r="I17" s="18">
        <v>0</v>
      </c>
      <c r="J17" s="18">
        <v>0</v>
      </c>
    </row>
    <row r="18" spans="1:10" x14ac:dyDescent="0.3">
      <c r="A18" s="19" t="s">
        <v>20</v>
      </c>
      <c r="B18" s="20"/>
      <c r="C18" s="20"/>
      <c r="D18" s="20"/>
      <c r="E18" s="20"/>
      <c r="F18" s="20"/>
      <c r="G18" s="12"/>
      <c r="H18" s="16"/>
      <c r="I18" s="18">
        <v>0</v>
      </c>
      <c r="J18" s="18">
        <v>0</v>
      </c>
    </row>
    <row r="19" spans="1:10" x14ac:dyDescent="0.3">
      <c r="A19" s="19" t="s">
        <v>21</v>
      </c>
      <c r="B19" s="20"/>
      <c r="C19" s="20"/>
      <c r="D19" s="20"/>
      <c r="E19" s="20"/>
      <c r="F19" s="20"/>
      <c r="G19" s="12"/>
      <c r="H19" s="16"/>
      <c r="I19" s="18">
        <v>4000</v>
      </c>
      <c r="J19" s="18">
        <v>5000</v>
      </c>
    </row>
    <row r="20" spans="1:10" x14ac:dyDescent="0.3">
      <c r="A20" s="25" t="s">
        <v>22</v>
      </c>
      <c r="B20" s="20"/>
      <c r="C20" s="20"/>
      <c r="D20" s="20"/>
      <c r="E20" s="20"/>
      <c r="F20" s="20"/>
      <c r="G20" s="12"/>
      <c r="H20" s="16"/>
      <c r="I20" s="18">
        <v>80000</v>
      </c>
      <c r="J20" s="18">
        <v>85000</v>
      </c>
    </row>
    <row r="21" spans="1:10" x14ac:dyDescent="0.3">
      <c r="A21" s="19" t="s">
        <v>23</v>
      </c>
      <c r="B21" s="20"/>
      <c r="C21" s="20"/>
      <c r="D21" s="20"/>
      <c r="E21" s="20"/>
      <c r="F21" s="20"/>
      <c r="G21" s="12"/>
      <c r="H21" s="16"/>
      <c r="I21" s="18">
        <v>3000</v>
      </c>
      <c r="J21" s="18">
        <v>6000</v>
      </c>
    </row>
    <row r="22" spans="1:10" x14ac:dyDescent="0.3">
      <c r="A22" s="19" t="s">
        <v>24</v>
      </c>
      <c r="B22" s="20"/>
      <c r="C22" s="20"/>
      <c r="D22" s="20"/>
      <c r="E22" s="20"/>
      <c r="F22" s="20"/>
      <c r="G22" s="12"/>
      <c r="H22" s="16"/>
      <c r="I22" s="18">
        <v>2400000</v>
      </c>
      <c r="J22" s="18">
        <v>2950000</v>
      </c>
    </row>
    <row r="23" spans="1:10" x14ac:dyDescent="0.3">
      <c r="A23" s="19" t="s">
        <v>25</v>
      </c>
      <c r="B23" s="20"/>
      <c r="C23" s="20"/>
      <c r="D23" s="20"/>
      <c r="E23" s="20"/>
      <c r="F23" s="20"/>
      <c r="G23" s="12"/>
      <c r="H23" s="26"/>
      <c r="I23" s="18">
        <v>300000</v>
      </c>
      <c r="J23" s="18">
        <v>200000</v>
      </c>
    </row>
    <row r="24" spans="1:10" x14ac:dyDescent="0.3">
      <c r="A24" s="19" t="s">
        <v>26</v>
      </c>
      <c r="B24" s="20"/>
      <c r="C24" s="20"/>
      <c r="D24" s="20"/>
      <c r="E24" s="20"/>
      <c r="F24" s="20"/>
      <c r="G24" s="12"/>
      <c r="H24" s="26"/>
      <c r="I24" s="18">
        <v>75000</v>
      </c>
      <c r="J24" s="18">
        <v>75000</v>
      </c>
    </row>
    <row r="25" spans="1:10" x14ac:dyDescent="0.3">
      <c r="A25" s="19" t="s">
        <v>27</v>
      </c>
      <c r="B25" s="20"/>
      <c r="C25" s="20"/>
      <c r="D25" s="20"/>
      <c r="E25" s="20"/>
      <c r="F25" s="20"/>
      <c r="G25" s="12"/>
      <c r="H25" s="26"/>
      <c r="I25" s="18">
        <v>100</v>
      </c>
      <c r="J25" s="18">
        <v>100</v>
      </c>
    </row>
    <row r="26" spans="1:10" x14ac:dyDescent="0.3">
      <c r="A26" s="19" t="s">
        <v>28</v>
      </c>
      <c r="B26" s="20"/>
      <c r="C26" s="20"/>
      <c r="D26" s="20"/>
      <c r="E26" s="20"/>
      <c r="F26" s="20"/>
      <c r="G26" s="12"/>
      <c r="H26" s="26"/>
      <c r="I26" s="18">
        <v>50000</v>
      </c>
      <c r="J26" s="18">
        <v>100000</v>
      </c>
    </row>
    <row r="27" spans="1:10" x14ac:dyDescent="0.3">
      <c r="A27" s="19" t="s">
        <v>29</v>
      </c>
      <c r="B27" s="20"/>
      <c r="C27" s="20"/>
      <c r="D27" s="20"/>
      <c r="E27" s="20"/>
      <c r="F27" s="20"/>
      <c r="G27" s="12"/>
      <c r="H27" s="26"/>
      <c r="I27" s="18">
        <v>50000</v>
      </c>
      <c r="J27" s="18">
        <v>50000</v>
      </c>
    </row>
    <row r="28" spans="1:10" x14ac:dyDescent="0.3">
      <c r="A28" s="20" t="s">
        <v>30</v>
      </c>
      <c r="B28" s="20"/>
      <c r="C28" s="20"/>
      <c r="D28" s="20"/>
      <c r="E28" s="20"/>
      <c r="F28" s="27"/>
      <c r="G28" s="12"/>
      <c r="H28" s="26"/>
      <c r="I28" s="18">
        <v>50000</v>
      </c>
      <c r="J28" s="18">
        <v>70000</v>
      </c>
    </row>
    <row r="29" spans="1:10" x14ac:dyDescent="0.3">
      <c r="A29" s="19" t="s">
        <v>31</v>
      </c>
      <c r="B29" s="20"/>
      <c r="C29" s="20"/>
      <c r="D29" s="20"/>
      <c r="E29" s="20"/>
      <c r="F29" s="20"/>
      <c r="G29" s="12"/>
      <c r="H29" s="26"/>
      <c r="I29" s="18">
        <v>5000</v>
      </c>
      <c r="J29" s="18">
        <v>205000</v>
      </c>
    </row>
    <row r="30" spans="1:10" x14ac:dyDescent="0.3">
      <c r="A30" s="19" t="s">
        <v>32</v>
      </c>
      <c r="B30" s="20"/>
      <c r="C30" s="20"/>
      <c r="D30" s="20"/>
      <c r="E30" s="20"/>
      <c r="F30" s="20"/>
      <c r="G30" s="12"/>
      <c r="H30" s="26"/>
      <c r="I30" s="28">
        <f>-40000</f>
        <v>-40000</v>
      </c>
      <c r="J30" s="28">
        <f>-90000</f>
        <v>-90000</v>
      </c>
    </row>
    <row r="31" spans="1:10" x14ac:dyDescent="0.3">
      <c r="A31" s="19" t="s">
        <v>33</v>
      </c>
      <c r="B31" s="20"/>
      <c r="C31" s="20"/>
      <c r="D31" s="20"/>
      <c r="E31" s="20"/>
      <c r="F31" s="20"/>
      <c r="G31" s="12"/>
      <c r="H31" s="26"/>
      <c r="I31" s="28">
        <f>-50000</f>
        <v>-50000</v>
      </c>
      <c r="J31" s="28">
        <f>-60000</f>
        <v>-60000</v>
      </c>
    </row>
    <row r="32" spans="1:10" x14ac:dyDescent="0.3">
      <c r="A32" s="19" t="s">
        <v>34</v>
      </c>
      <c r="B32" s="20"/>
      <c r="C32" s="20"/>
      <c r="D32" s="20"/>
      <c r="E32" s="20"/>
      <c r="F32" s="20"/>
      <c r="G32" s="12"/>
      <c r="H32" s="26"/>
      <c r="I32" s="18">
        <v>0</v>
      </c>
      <c r="J32" s="18">
        <v>32500</v>
      </c>
    </row>
    <row r="33" spans="1:10" x14ac:dyDescent="0.3">
      <c r="A33" s="19" t="s">
        <v>35</v>
      </c>
      <c r="B33" s="20"/>
      <c r="C33" s="20"/>
      <c r="D33" s="20"/>
      <c r="E33" s="20"/>
      <c r="F33" s="20"/>
      <c r="G33" s="12"/>
      <c r="H33" s="26"/>
      <c r="I33" s="18">
        <v>0</v>
      </c>
      <c r="J33" s="18">
        <v>0</v>
      </c>
    </row>
    <row r="34" spans="1:10" x14ac:dyDescent="0.3">
      <c r="A34" s="19" t="s">
        <v>36</v>
      </c>
      <c r="B34" s="20"/>
      <c r="C34" s="20"/>
      <c r="D34" s="20"/>
      <c r="E34" s="20"/>
      <c r="F34" s="20"/>
      <c r="G34" s="12"/>
      <c r="H34" s="26"/>
      <c r="I34" s="18">
        <v>65000</v>
      </c>
      <c r="J34" s="18">
        <v>11500</v>
      </c>
    </row>
    <row r="35" spans="1:10" x14ac:dyDescent="0.3">
      <c r="A35" s="19" t="s">
        <v>37</v>
      </c>
      <c r="B35" s="20"/>
      <c r="C35" s="20"/>
      <c r="D35" s="20"/>
      <c r="E35" s="20"/>
      <c r="F35" s="20"/>
      <c r="G35" s="12"/>
      <c r="H35" s="26"/>
      <c r="I35" s="18">
        <v>200000</v>
      </c>
      <c r="J35" s="18">
        <v>250000</v>
      </c>
    </row>
    <row r="36" spans="1:10" x14ac:dyDescent="0.3">
      <c r="A36" s="19" t="s">
        <v>38</v>
      </c>
      <c r="B36" s="20"/>
      <c r="C36" s="20"/>
      <c r="D36" s="20"/>
      <c r="E36" s="20"/>
      <c r="F36" s="20"/>
      <c r="G36" s="12"/>
      <c r="H36" s="26"/>
      <c r="I36" s="18">
        <v>423000</v>
      </c>
      <c r="J36" s="18">
        <v>500000</v>
      </c>
    </row>
    <row r="37" spans="1:10" x14ac:dyDescent="0.3">
      <c r="A37" s="19" t="s">
        <v>39</v>
      </c>
      <c r="B37" s="20"/>
      <c r="C37" s="20"/>
      <c r="D37" s="20"/>
      <c r="E37" s="20"/>
      <c r="F37" s="20"/>
      <c r="G37" s="12"/>
      <c r="H37" s="26"/>
      <c r="I37" s="18">
        <v>200000</v>
      </c>
      <c r="J37" s="18">
        <v>220000</v>
      </c>
    </row>
    <row r="38" spans="1:10" x14ac:dyDescent="0.3">
      <c r="A38" s="29" t="s">
        <v>40</v>
      </c>
      <c r="B38" s="30"/>
      <c r="C38" s="30"/>
      <c r="D38" s="30"/>
      <c r="E38" s="30"/>
      <c r="F38" s="30"/>
      <c r="G38" s="31"/>
      <c r="H38" s="26"/>
      <c r="I38" s="32">
        <f>SUM(I13:I37)</f>
        <v>4750100</v>
      </c>
      <c r="J38" s="32">
        <f>SUM(J13:J37)</f>
        <v>5580100</v>
      </c>
    </row>
    <row r="39" spans="1:10" x14ac:dyDescent="0.3">
      <c r="A39" s="29" t="s">
        <v>41</v>
      </c>
      <c r="B39" s="30"/>
      <c r="C39" s="30"/>
      <c r="D39" s="30"/>
      <c r="E39" s="30"/>
      <c r="F39" s="30"/>
      <c r="G39" s="31"/>
      <c r="H39" s="26"/>
      <c r="I39" s="24">
        <f>I38+I11</f>
        <v>6264100</v>
      </c>
      <c r="J39" s="24">
        <f>J38+J11</f>
        <v>7194100</v>
      </c>
    </row>
    <row r="40" spans="1:10" x14ac:dyDescent="0.3">
      <c r="A40" s="29" t="s">
        <v>42</v>
      </c>
      <c r="B40" s="30"/>
      <c r="C40" s="30"/>
      <c r="D40" s="30"/>
      <c r="E40" s="30"/>
      <c r="F40" s="30"/>
      <c r="G40" s="31"/>
      <c r="H40" s="26"/>
      <c r="I40" s="18"/>
      <c r="J40" s="18"/>
    </row>
    <row r="41" spans="1:10" x14ac:dyDescent="0.3">
      <c r="A41" s="19" t="s">
        <v>43</v>
      </c>
      <c r="B41" s="20"/>
      <c r="C41" s="20"/>
      <c r="D41" s="20"/>
      <c r="E41" s="20"/>
      <c r="F41" s="20"/>
      <c r="G41" s="18">
        <v>10964243</v>
      </c>
      <c r="H41" s="18">
        <v>12504753</v>
      </c>
      <c r="I41" s="18"/>
      <c r="J41" s="18"/>
    </row>
    <row r="42" spans="1:10" x14ac:dyDescent="0.3">
      <c r="A42" s="33" t="s">
        <v>44</v>
      </c>
      <c r="B42" s="34"/>
      <c r="C42" s="34"/>
      <c r="D42" s="34"/>
      <c r="E42" s="34"/>
      <c r="F42" s="34"/>
      <c r="G42" s="26"/>
      <c r="H42" s="26"/>
      <c r="I42" s="18">
        <v>920000</v>
      </c>
      <c r="J42" s="18">
        <v>922000</v>
      </c>
    </row>
    <row r="43" spans="1:10" x14ac:dyDescent="0.3">
      <c r="A43" s="19" t="s">
        <v>45</v>
      </c>
      <c r="B43" s="20"/>
      <c r="C43" s="20"/>
      <c r="D43" s="20"/>
      <c r="E43" s="20"/>
      <c r="F43" s="20"/>
      <c r="G43" s="18"/>
      <c r="H43" s="35"/>
      <c r="I43" s="18">
        <v>973400</v>
      </c>
      <c r="J43" s="18">
        <v>1032000</v>
      </c>
    </row>
    <row r="44" spans="1:10" x14ac:dyDescent="0.3">
      <c r="A44" s="19" t="s">
        <v>46</v>
      </c>
      <c r="B44" s="20"/>
      <c r="C44" s="20"/>
      <c r="D44" s="20"/>
      <c r="E44" s="20"/>
      <c r="F44" s="20"/>
      <c r="G44" s="26"/>
      <c r="H44" s="18"/>
      <c r="I44" s="18">
        <v>194200</v>
      </c>
      <c r="J44" s="18">
        <v>246500</v>
      </c>
    </row>
    <row r="45" spans="1:10" x14ac:dyDescent="0.3">
      <c r="A45" s="19" t="s">
        <v>47</v>
      </c>
      <c r="B45" s="19"/>
      <c r="C45" s="19"/>
      <c r="D45" s="19"/>
      <c r="E45" s="19"/>
      <c r="F45" s="19"/>
      <c r="G45" s="26"/>
      <c r="H45" s="18"/>
      <c r="I45" s="18"/>
      <c r="J45" s="18"/>
    </row>
    <row r="46" spans="1:10" x14ac:dyDescent="0.3">
      <c r="A46" s="19" t="s">
        <v>48</v>
      </c>
      <c r="B46" s="20"/>
      <c r="C46" s="20"/>
      <c r="D46" s="20"/>
      <c r="E46" s="20"/>
      <c r="F46" s="20"/>
      <c r="G46" s="18"/>
      <c r="H46" s="18"/>
      <c r="I46" s="18"/>
      <c r="J46" s="18"/>
    </row>
    <row r="47" spans="1:10" x14ac:dyDescent="0.3">
      <c r="A47" s="29" t="s">
        <v>49</v>
      </c>
      <c r="B47" s="30"/>
      <c r="C47" s="30"/>
      <c r="D47" s="30"/>
      <c r="E47" s="30"/>
      <c r="F47" s="30"/>
      <c r="G47" s="32">
        <f>SUM(G41:G46)</f>
        <v>10964243</v>
      </c>
      <c r="H47" s="32">
        <f>SUM(H41:H46)</f>
        <v>12504753</v>
      </c>
      <c r="I47" s="24">
        <f>SUM(I39:I46)</f>
        <v>8351700</v>
      </c>
      <c r="J47" s="24">
        <f>SUM(J39:J46)</f>
        <v>9394600</v>
      </c>
    </row>
    <row r="48" spans="1:10" x14ac:dyDescent="0.3">
      <c r="A48" s="29" t="s">
        <v>50</v>
      </c>
      <c r="B48" s="30"/>
      <c r="C48" s="30"/>
      <c r="D48" s="30"/>
      <c r="E48" s="30"/>
      <c r="F48" s="30"/>
      <c r="G48" s="26"/>
      <c r="H48" s="26"/>
      <c r="I48" s="18"/>
      <c r="J48" s="18"/>
    </row>
    <row r="49" spans="1:10" x14ac:dyDescent="0.3">
      <c r="A49" s="19" t="s">
        <v>51</v>
      </c>
      <c r="B49" s="20"/>
      <c r="C49" s="20"/>
      <c r="D49" s="20"/>
      <c r="E49" s="20"/>
      <c r="F49" s="20"/>
      <c r="G49" s="26"/>
      <c r="H49" s="18"/>
      <c r="I49" s="18"/>
      <c r="J49" s="18"/>
    </row>
    <row r="50" spans="1:10" x14ac:dyDescent="0.3">
      <c r="A50" s="19" t="s">
        <v>52</v>
      </c>
      <c r="B50" s="20"/>
      <c r="C50" s="20"/>
      <c r="D50" s="20"/>
      <c r="E50" s="20"/>
      <c r="F50" s="20"/>
      <c r="G50" s="26"/>
      <c r="H50" s="26"/>
      <c r="I50" s="28">
        <v>-366729</v>
      </c>
      <c r="J50" s="28">
        <v>-366300</v>
      </c>
    </row>
    <row r="51" spans="1:10" x14ac:dyDescent="0.3">
      <c r="A51" s="19" t="s">
        <v>53</v>
      </c>
      <c r="B51" s="20"/>
      <c r="C51" s="20"/>
      <c r="D51" s="20"/>
      <c r="E51" s="20"/>
      <c r="F51" s="20"/>
      <c r="G51" s="26"/>
      <c r="H51" s="26"/>
      <c r="I51" s="36"/>
      <c r="J51" s="36"/>
    </row>
    <row r="52" spans="1:10" ht="15" thickBot="1" x14ac:dyDescent="0.35">
      <c r="A52" s="19" t="s">
        <v>54</v>
      </c>
      <c r="B52" s="20"/>
      <c r="C52" s="20"/>
      <c r="D52" s="20"/>
      <c r="E52" s="20"/>
      <c r="F52" s="20"/>
      <c r="G52" s="26"/>
      <c r="H52" s="18"/>
      <c r="I52" s="18"/>
      <c r="J52" s="18"/>
    </row>
    <row r="53" spans="1:10" ht="15.6" thickTop="1" thickBot="1" x14ac:dyDescent="0.35">
      <c r="A53" s="4"/>
      <c r="B53" s="5" t="s">
        <v>2</v>
      </c>
      <c r="C53" s="5"/>
      <c r="D53" s="5"/>
      <c r="E53" s="5"/>
      <c r="F53" s="5"/>
      <c r="G53" s="6" t="s">
        <v>3</v>
      </c>
      <c r="H53" s="7"/>
      <c r="I53" s="6" t="s">
        <v>4</v>
      </c>
      <c r="J53" s="7"/>
    </row>
    <row r="54" spans="1:10" ht="15" thickTop="1" x14ac:dyDescent="0.3">
      <c r="A54" s="10"/>
      <c r="B54" s="11"/>
      <c r="C54" s="11"/>
      <c r="D54" s="11"/>
      <c r="E54" s="11"/>
      <c r="F54" s="11"/>
      <c r="G54" s="12" t="s">
        <v>5</v>
      </c>
      <c r="H54" s="12" t="s">
        <v>6</v>
      </c>
      <c r="I54" s="12" t="s">
        <v>5</v>
      </c>
      <c r="J54" s="12" t="s">
        <v>6</v>
      </c>
    </row>
    <row r="55" spans="1:10" x14ac:dyDescent="0.3">
      <c r="A55" s="19" t="s">
        <v>55</v>
      </c>
      <c r="B55" s="20"/>
      <c r="C55" s="20"/>
      <c r="D55" s="20"/>
      <c r="E55" s="20"/>
      <c r="F55" s="20"/>
      <c r="G55" s="26"/>
      <c r="H55" s="26"/>
      <c r="I55" s="18"/>
      <c r="J55" s="18">
        <f>-42990</f>
        <v>-42990</v>
      </c>
    </row>
    <row r="56" spans="1:10" x14ac:dyDescent="0.3">
      <c r="A56" s="19" t="s">
        <v>56</v>
      </c>
      <c r="B56" s="20"/>
      <c r="C56" s="20"/>
      <c r="D56" s="20"/>
      <c r="E56" s="20"/>
      <c r="F56" s="20"/>
      <c r="G56" s="26"/>
      <c r="H56" s="26"/>
      <c r="I56" s="18"/>
      <c r="J56" s="18"/>
    </row>
    <row r="57" spans="1:10" x14ac:dyDescent="0.3">
      <c r="A57" s="19" t="s">
        <v>57</v>
      </c>
      <c r="B57" s="20"/>
      <c r="C57" s="20"/>
      <c r="D57" s="20"/>
      <c r="E57" s="20"/>
      <c r="F57" s="20"/>
      <c r="G57" s="26"/>
      <c r="H57" s="18"/>
      <c r="I57" s="18"/>
      <c r="J57" s="18"/>
    </row>
    <row r="58" spans="1:10" x14ac:dyDescent="0.3">
      <c r="A58" s="29" t="s">
        <v>58</v>
      </c>
      <c r="B58" s="30"/>
      <c r="C58" s="30"/>
      <c r="D58" s="30"/>
      <c r="E58" s="30"/>
      <c r="F58" s="30"/>
      <c r="G58" s="37">
        <f>SUM(G49:G57)</f>
        <v>0</v>
      </c>
      <c r="H58" s="37">
        <f>H49+H50+H51+H52+H55+H56+H57</f>
        <v>0</v>
      </c>
      <c r="I58" s="37">
        <f>SUM(I49:I57)</f>
        <v>-366729</v>
      </c>
      <c r="J58" s="37">
        <f>J49+J50+J52+J55</f>
        <v>-409290</v>
      </c>
    </row>
    <row r="59" spans="1:10" x14ac:dyDescent="0.3">
      <c r="A59" s="29" t="s">
        <v>59</v>
      </c>
      <c r="B59" s="30"/>
      <c r="C59" s="30"/>
      <c r="D59" s="30"/>
      <c r="E59" s="30"/>
      <c r="F59" s="30"/>
      <c r="G59" s="16"/>
      <c r="H59" s="16"/>
      <c r="I59" s="18"/>
      <c r="J59" s="18"/>
    </row>
    <row r="60" spans="1:10" x14ac:dyDescent="0.3">
      <c r="A60" s="19" t="s">
        <v>60</v>
      </c>
      <c r="B60" s="20"/>
      <c r="C60" s="20"/>
      <c r="D60" s="20"/>
      <c r="E60" s="20"/>
      <c r="F60" s="20"/>
      <c r="G60" s="16"/>
      <c r="H60" s="16"/>
      <c r="I60" s="18"/>
      <c r="J60" s="18"/>
    </row>
    <row r="61" spans="1:10" x14ac:dyDescent="0.3">
      <c r="A61" s="19" t="s">
        <v>61</v>
      </c>
      <c r="B61" s="20"/>
      <c r="C61" s="20"/>
      <c r="D61" s="20"/>
      <c r="E61" s="20"/>
      <c r="F61" s="20"/>
      <c r="G61" s="16"/>
      <c r="H61" s="16"/>
      <c r="I61" s="18"/>
      <c r="J61" s="18"/>
    </row>
    <row r="62" spans="1:10" x14ac:dyDescent="0.3">
      <c r="A62" s="19" t="s">
        <v>62</v>
      </c>
      <c r="B62" s="20"/>
      <c r="C62" s="20"/>
      <c r="D62" s="20"/>
      <c r="E62" s="20"/>
      <c r="F62" s="20"/>
      <c r="G62" s="16"/>
      <c r="H62" s="16"/>
      <c r="I62" s="18">
        <v>-303321</v>
      </c>
      <c r="J62" s="18">
        <v>527968</v>
      </c>
    </row>
    <row r="63" spans="1:10" x14ac:dyDescent="0.3">
      <c r="A63" s="29" t="s">
        <v>63</v>
      </c>
      <c r="B63" s="30"/>
      <c r="C63" s="30"/>
      <c r="D63" s="30"/>
      <c r="E63" s="30"/>
      <c r="F63" s="30"/>
      <c r="G63" s="16"/>
      <c r="H63" s="16"/>
      <c r="I63" s="18">
        <v>-303321</v>
      </c>
      <c r="J63" s="18">
        <f>SUM(J60:J62)</f>
        <v>527968</v>
      </c>
    </row>
    <row r="64" spans="1:10" x14ac:dyDescent="0.3">
      <c r="A64" s="29" t="s">
        <v>64</v>
      </c>
      <c r="B64" s="30"/>
      <c r="C64" s="30"/>
      <c r="D64" s="30"/>
      <c r="E64" s="30"/>
      <c r="F64" s="30"/>
      <c r="G64" s="16"/>
      <c r="H64" s="16"/>
      <c r="I64" s="18"/>
      <c r="J64" s="18"/>
    </row>
    <row r="65" spans="1:10" x14ac:dyDescent="0.3">
      <c r="A65" s="19" t="s">
        <v>65</v>
      </c>
      <c r="B65" s="20"/>
      <c r="C65" s="20"/>
      <c r="D65" s="20"/>
      <c r="E65" s="20"/>
      <c r="F65" s="20"/>
      <c r="G65" s="16"/>
      <c r="H65" s="16"/>
      <c r="I65" s="18"/>
      <c r="J65" s="18"/>
    </row>
    <row r="66" spans="1:10" x14ac:dyDescent="0.3">
      <c r="A66" s="19" t="s">
        <v>66</v>
      </c>
      <c r="B66" s="20"/>
      <c r="C66" s="20"/>
      <c r="D66" s="20"/>
      <c r="E66" s="20"/>
      <c r="F66" s="20"/>
      <c r="G66" s="16"/>
      <c r="H66" s="16"/>
      <c r="I66" s="18"/>
      <c r="J66" s="18"/>
    </row>
    <row r="67" spans="1:10" x14ac:dyDescent="0.3">
      <c r="A67" s="38" t="s">
        <v>67</v>
      </c>
      <c r="B67" s="39"/>
      <c r="C67" s="39"/>
      <c r="D67" s="39"/>
      <c r="E67" s="39"/>
      <c r="F67" s="39"/>
      <c r="G67" s="16"/>
      <c r="H67" s="16"/>
      <c r="I67" s="18"/>
      <c r="J67" s="18"/>
    </row>
    <row r="68" spans="1:10" x14ac:dyDescent="0.3">
      <c r="A68" s="40"/>
      <c r="B68" s="41"/>
      <c r="C68" s="41"/>
      <c r="D68" s="41"/>
      <c r="E68" s="41"/>
      <c r="F68" s="41"/>
      <c r="G68" s="16"/>
      <c r="H68" s="16"/>
      <c r="I68" s="18"/>
      <c r="J68" s="18"/>
    </row>
    <row r="69" spans="1:10" x14ac:dyDescent="0.3">
      <c r="A69" s="38" t="s">
        <v>68</v>
      </c>
      <c r="B69" s="39"/>
      <c r="C69" s="39"/>
      <c r="D69" s="39"/>
      <c r="E69" s="39"/>
      <c r="F69" s="39"/>
      <c r="G69" s="16"/>
      <c r="H69" s="16"/>
      <c r="I69" s="18"/>
      <c r="J69" s="18"/>
    </row>
    <row r="70" spans="1:10" x14ac:dyDescent="0.3">
      <c r="A70" s="40"/>
      <c r="B70" s="41"/>
      <c r="C70" s="41"/>
      <c r="D70" s="41"/>
      <c r="E70" s="41"/>
      <c r="F70" s="41"/>
      <c r="G70" s="16"/>
      <c r="H70" s="16"/>
      <c r="I70" s="18"/>
      <c r="J70" s="18"/>
    </row>
    <row r="71" spans="1:10" x14ac:dyDescent="0.3">
      <c r="A71" s="42" t="s">
        <v>69</v>
      </c>
      <c r="B71" s="43"/>
      <c r="C71" s="43"/>
      <c r="D71" s="43"/>
      <c r="E71" s="43"/>
      <c r="F71" s="43"/>
      <c r="G71" s="16"/>
      <c r="H71" s="16"/>
      <c r="I71" s="18"/>
      <c r="J71" s="18"/>
    </row>
    <row r="72" spans="1:10" x14ac:dyDescent="0.3">
      <c r="A72" s="19" t="s">
        <v>70</v>
      </c>
      <c r="B72" s="20"/>
      <c r="C72" s="20"/>
      <c r="D72" s="20"/>
      <c r="E72" s="20"/>
      <c r="F72" s="20"/>
      <c r="G72" s="18"/>
      <c r="H72" s="18"/>
      <c r="I72" s="18"/>
      <c r="J72" s="18"/>
    </row>
    <row r="73" spans="1:10" x14ac:dyDescent="0.3">
      <c r="A73" s="19" t="s">
        <v>71</v>
      </c>
      <c r="B73" s="20"/>
      <c r="C73" s="20"/>
      <c r="D73" s="20"/>
      <c r="E73" s="20"/>
      <c r="F73" s="20"/>
      <c r="G73" s="18"/>
      <c r="H73" s="18"/>
      <c r="I73" s="18"/>
      <c r="J73" s="18"/>
    </row>
    <row r="74" spans="1:10" x14ac:dyDescent="0.3">
      <c r="A74" s="19" t="s">
        <v>72</v>
      </c>
      <c r="B74" s="20"/>
      <c r="C74" s="20"/>
      <c r="D74" s="20"/>
      <c r="E74" s="20"/>
      <c r="F74" s="20"/>
      <c r="G74" s="18"/>
      <c r="H74" s="18"/>
      <c r="I74" s="18">
        <v>519000</v>
      </c>
      <c r="J74" s="18">
        <v>683216</v>
      </c>
    </row>
    <row r="75" spans="1:10" x14ac:dyDescent="0.3">
      <c r="A75" s="19" t="s">
        <v>73</v>
      </c>
      <c r="B75" s="20"/>
      <c r="C75" s="20"/>
      <c r="D75" s="20"/>
      <c r="E75" s="20"/>
      <c r="F75" s="20"/>
      <c r="G75" s="18">
        <v>1585319</v>
      </c>
      <c r="H75" s="32">
        <f>'[1]Пр.лост.'!C36</f>
        <v>2610096</v>
      </c>
      <c r="I75" s="18">
        <v>664821</v>
      </c>
      <c r="J75" s="32">
        <v>913343</v>
      </c>
    </row>
    <row r="76" spans="1:10" x14ac:dyDescent="0.3">
      <c r="A76" s="19" t="s">
        <v>74</v>
      </c>
      <c r="B76" s="20"/>
      <c r="C76" s="20"/>
      <c r="D76" s="20"/>
      <c r="E76" s="20"/>
      <c r="F76" s="20"/>
      <c r="G76" s="18"/>
      <c r="H76" s="18"/>
      <c r="I76" s="18">
        <v>-70000</v>
      </c>
      <c r="J76" s="18">
        <v>-300000</v>
      </c>
    </row>
    <row r="77" spans="1:10" x14ac:dyDescent="0.3">
      <c r="A77" s="33" t="s">
        <v>75</v>
      </c>
      <c r="B77" s="34"/>
      <c r="C77" s="34"/>
      <c r="D77" s="34"/>
      <c r="E77" s="34"/>
      <c r="F77" s="34"/>
      <c r="G77" s="26"/>
      <c r="H77" s="26"/>
      <c r="I77" s="18"/>
      <c r="J77" s="18"/>
    </row>
    <row r="78" spans="1:10" ht="15" thickBot="1" x14ac:dyDescent="0.35">
      <c r="A78" s="44" t="s">
        <v>76</v>
      </c>
      <c r="B78" s="45"/>
      <c r="C78" s="45"/>
      <c r="D78" s="45"/>
      <c r="E78" s="45"/>
      <c r="F78" s="45"/>
      <c r="G78" s="46">
        <f>SUM(G72:G76)</f>
        <v>1585319</v>
      </c>
      <c r="H78" s="46">
        <f>SUM(H72:H76)</f>
        <v>2610096</v>
      </c>
      <c r="I78" s="28">
        <f>SUM(I73:I77)</f>
        <v>1113821</v>
      </c>
      <c r="J78" s="28">
        <f>SUM(J73:J77)</f>
        <v>1296559</v>
      </c>
    </row>
    <row r="79" spans="1:10" ht="15.6" thickTop="1" thickBot="1" x14ac:dyDescent="0.35">
      <c r="A79" s="47" t="s">
        <v>77</v>
      </c>
      <c r="B79" s="3"/>
      <c r="C79" s="3"/>
      <c r="D79" s="3"/>
      <c r="E79" s="3"/>
      <c r="F79" s="3"/>
      <c r="G79" s="48">
        <f>G47+G58+G78</f>
        <v>12549562</v>
      </c>
      <c r="H79" s="48">
        <f>H47+H58+H78</f>
        <v>15114849</v>
      </c>
      <c r="I79" s="48">
        <f>I47+I58+I63+I78</f>
        <v>8795471</v>
      </c>
      <c r="J79" s="48">
        <f>J47+J58+J63+J78</f>
        <v>10809837</v>
      </c>
    </row>
    <row r="80" spans="1:10" ht="15.6" thickTop="1" thickBot="1" x14ac:dyDescent="0.35">
      <c r="A80" s="47" t="s">
        <v>78</v>
      </c>
      <c r="B80" s="3"/>
      <c r="C80" s="3"/>
      <c r="D80" s="3"/>
      <c r="E80" s="3"/>
      <c r="F80" s="3"/>
      <c r="G80" s="3"/>
      <c r="H80" s="3"/>
      <c r="I80" s="49">
        <f>G79+I79</f>
        <v>21345033</v>
      </c>
      <c r="J80" s="49">
        <f>H79+J79</f>
        <v>25924686</v>
      </c>
    </row>
    <row r="81" spans="1:10" ht="15.6" thickTop="1" thickBot="1" x14ac:dyDescent="0.35">
      <c r="A81" s="47" t="s">
        <v>79</v>
      </c>
      <c r="B81" s="3"/>
      <c r="C81" s="3"/>
      <c r="D81" s="3"/>
      <c r="E81" s="3"/>
      <c r="F81" s="3"/>
      <c r="G81" s="49">
        <f>[1]ДДД!U42</f>
        <v>12549562</v>
      </c>
      <c r="H81" s="49">
        <f>[1]ДДД!V42</f>
        <v>15114849</v>
      </c>
      <c r="I81" s="49">
        <f>[1]Дофин.!U42+[1]Местни!U42</f>
        <v>8389471</v>
      </c>
      <c r="J81" s="49">
        <f>[1]Дофин.!V42+[1]Местни!V42</f>
        <v>10809837</v>
      </c>
    </row>
    <row r="82" spans="1:10" ht="15.6" thickTop="1" thickBot="1" x14ac:dyDescent="0.35">
      <c r="A82" s="47" t="s">
        <v>80</v>
      </c>
      <c r="B82" s="3"/>
      <c r="C82" s="3"/>
      <c r="D82" s="3"/>
      <c r="E82" s="3"/>
      <c r="F82" s="3"/>
      <c r="G82" s="3"/>
      <c r="H82" s="3"/>
      <c r="I82" s="49">
        <f>G81+I81</f>
        <v>20939033</v>
      </c>
      <c r="J82" s="49">
        <f>H81+J81</f>
        <v>25924686</v>
      </c>
    </row>
    <row r="83" spans="1:10" ht="15.6" thickTop="1" thickBot="1" x14ac:dyDescent="0.35">
      <c r="A83" s="47" t="s">
        <v>81</v>
      </c>
      <c r="B83" s="3"/>
      <c r="C83" s="3"/>
      <c r="D83" s="3"/>
      <c r="E83" s="3"/>
      <c r="F83" s="3"/>
      <c r="G83" s="49">
        <f>G79-G81</f>
        <v>0</v>
      </c>
      <c r="H83" s="49">
        <f>H79-H81</f>
        <v>0</v>
      </c>
      <c r="I83" s="49">
        <f>I79-I81</f>
        <v>406000</v>
      </c>
      <c r="J83" s="49">
        <f>J79-J81</f>
        <v>0</v>
      </c>
    </row>
    <row r="84" spans="1:10" ht="15" thickTop="1" x14ac:dyDescent="0.3"/>
  </sheetData>
  <mergeCells count="7">
    <mergeCell ref="A71:F71"/>
    <mergeCell ref="G3:H3"/>
    <mergeCell ref="I3:J3"/>
    <mergeCell ref="G53:H53"/>
    <mergeCell ref="I53:J53"/>
    <mergeCell ref="A67:F68"/>
    <mergeCell ref="A69:F7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A3FC1-5744-401E-ADF0-B5023653B2E1}">
  <dimension ref="A1:V42"/>
  <sheetViews>
    <sheetView workbookViewId="0">
      <selection activeCell="E1" sqref="E1:V1048576"/>
    </sheetView>
  </sheetViews>
  <sheetFormatPr defaultRowHeight="14.4" x14ac:dyDescent="0.3"/>
  <cols>
    <col min="4" max="4" width="12.6640625" customWidth="1"/>
    <col min="5" max="22" width="13.21875" customWidth="1"/>
  </cols>
  <sheetData>
    <row r="1" spans="1:22" ht="17.25" customHeight="1" x14ac:dyDescent="0.3">
      <c r="A1" s="50" t="s">
        <v>82</v>
      </c>
      <c r="B1" s="51"/>
      <c r="C1" s="51"/>
      <c r="D1" s="51"/>
      <c r="E1" s="52"/>
      <c r="F1" s="53"/>
      <c r="G1" s="52"/>
      <c r="H1" s="53"/>
      <c r="I1" s="52"/>
      <c r="J1" s="52"/>
      <c r="K1" s="54"/>
      <c r="L1" s="53"/>
      <c r="M1" s="54"/>
      <c r="N1" s="53"/>
      <c r="O1" s="51"/>
      <c r="P1" s="51"/>
      <c r="Q1" s="51"/>
      <c r="R1" s="2" t="s">
        <v>83</v>
      </c>
      <c r="S1" s="51"/>
      <c r="T1" s="55"/>
    </row>
    <row r="2" spans="1:22" ht="36.75" customHeight="1" x14ac:dyDescent="0.3">
      <c r="A2" s="56"/>
      <c r="B2" s="57"/>
      <c r="C2" s="57"/>
      <c r="D2" s="57"/>
      <c r="E2" s="40" t="s">
        <v>84</v>
      </c>
      <c r="F2" s="58"/>
      <c r="G2" s="42" t="s">
        <v>85</v>
      </c>
      <c r="H2" s="59"/>
      <c r="I2" s="40" t="s">
        <v>86</v>
      </c>
      <c r="J2" s="60"/>
      <c r="K2" s="40" t="s">
        <v>87</v>
      </c>
      <c r="L2" s="61"/>
      <c r="M2" s="40" t="s">
        <v>88</v>
      </c>
      <c r="N2" s="60"/>
      <c r="O2" s="62" t="s">
        <v>89</v>
      </c>
      <c r="P2" s="63"/>
      <c r="Q2" s="40" t="s">
        <v>90</v>
      </c>
      <c r="R2" s="58"/>
      <c r="S2" s="40" t="s">
        <v>91</v>
      </c>
      <c r="T2" s="60"/>
      <c r="U2" s="64" t="s">
        <v>92</v>
      </c>
      <c r="V2" s="65" t="s">
        <v>93</v>
      </c>
    </row>
    <row r="3" spans="1:22" x14ac:dyDescent="0.3">
      <c r="A3" s="12" t="s">
        <v>94</v>
      </c>
      <c r="B3" s="12"/>
      <c r="C3" s="19"/>
      <c r="D3" s="20"/>
      <c r="E3" s="12" t="s">
        <v>5</v>
      </c>
      <c r="F3" s="12" t="s">
        <v>6</v>
      </c>
      <c r="G3" s="12" t="s">
        <v>5</v>
      </c>
      <c r="H3" s="12" t="s">
        <v>6</v>
      </c>
      <c r="I3" s="12" t="s">
        <v>5</v>
      </c>
      <c r="J3" s="12" t="s">
        <v>6</v>
      </c>
      <c r="K3" s="12" t="s">
        <v>5</v>
      </c>
      <c r="L3" s="12" t="s">
        <v>6</v>
      </c>
      <c r="M3" s="12" t="s">
        <v>5</v>
      </c>
      <c r="N3" s="12" t="s">
        <v>6</v>
      </c>
      <c r="O3" s="12" t="s">
        <v>5</v>
      </c>
      <c r="P3" s="12" t="s">
        <v>6</v>
      </c>
      <c r="Q3" s="12" t="s">
        <v>5</v>
      </c>
      <c r="R3" s="12" t="s">
        <v>6</v>
      </c>
      <c r="S3" s="12" t="s">
        <v>5</v>
      </c>
      <c r="T3" s="12" t="s">
        <v>6</v>
      </c>
      <c r="U3" s="12" t="s">
        <v>5</v>
      </c>
      <c r="V3" s="12" t="s">
        <v>6</v>
      </c>
    </row>
    <row r="4" spans="1:22" ht="13.5" customHeight="1" x14ac:dyDescent="0.3">
      <c r="A4" s="26" t="s">
        <v>95</v>
      </c>
      <c r="B4" s="26"/>
      <c r="C4" s="66"/>
      <c r="D4" s="67"/>
      <c r="E4" s="68">
        <v>1090000</v>
      </c>
      <c r="F4" s="68">
        <v>1312408</v>
      </c>
      <c r="G4" s="68">
        <v>98774</v>
      </c>
      <c r="H4" s="68">
        <v>114000</v>
      </c>
      <c r="I4" s="68">
        <v>3785316</v>
      </c>
      <c r="J4" s="68">
        <v>4029710</v>
      </c>
      <c r="K4" s="68">
        <v>131558</v>
      </c>
      <c r="L4" s="68">
        <v>134255</v>
      </c>
      <c r="M4" s="68">
        <v>2174000</v>
      </c>
      <c r="N4" s="68">
        <v>2500000</v>
      </c>
      <c r="O4" s="69">
        <v>0</v>
      </c>
      <c r="P4" s="69">
        <v>0</v>
      </c>
      <c r="Q4" s="68">
        <v>0</v>
      </c>
      <c r="R4" s="68">
        <v>0</v>
      </c>
      <c r="S4" s="68">
        <v>0</v>
      </c>
      <c r="T4" s="69">
        <v>0</v>
      </c>
      <c r="U4" s="68">
        <v>7279648</v>
      </c>
      <c r="V4" s="68">
        <v>8090373</v>
      </c>
    </row>
    <row r="5" spans="1:22" ht="13.5" customHeight="1" x14ac:dyDescent="0.3">
      <c r="A5" s="26" t="s">
        <v>96</v>
      </c>
      <c r="B5" s="26"/>
      <c r="C5" s="66"/>
      <c r="D5" s="67"/>
      <c r="E5" s="68">
        <v>248307</v>
      </c>
      <c r="F5" s="68">
        <v>300000</v>
      </c>
      <c r="G5" s="68">
        <v>28227</v>
      </c>
      <c r="H5" s="68">
        <v>0</v>
      </c>
      <c r="I5" s="68">
        <v>0</v>
      </c>
      <c r="J5" s="68">
        <v>0</v>
      </c>
      <c r="K5" s="68">
        <v>0</v>
      </c>
      <c r="L5" s="68">
        <v>0</v>
      </c>
      <c r="M5" s="68">
        <v>0</v>
      </c>
      <c r="N5" s="68">
        <v>0</v>
      </c>
      <c r="O5" s="69">
        <v>0</v>
      </c>
      <c r="P5" s="69">
        <v>0</v>
      </c>
      <c r="Q5" s="68">
        <v>0</v>
      </c>
      <c r="R5" s="68">
        <v>0</v>
      </c>
      <c r="S5" s="68">
        <v>0</v>
      </c>
      <c r="T5" s="69">
        <v>0</v>
      </c>
      <c r="U5" s="68">
        <v>276534</v>
      </c>
      <c r="V5" s="68">
        <v>300000</v>
      </c>
    </row>
    <row r="6" spans="1:22" ht="13.5" customHeight="1" x14ac:dyDescent="0.3">
      <c r="A6" s="26" t="s">
        <v>97</v>
      </c>
      <c r="B6" s="66"/>
      <c r="C6" s="67"/>
      <c r="D6" s="67"/>
      <c r="E6" s="68">
        <v>0</v>
      </c>
      <c r="F6" s="68">
        <v>0</v>
      </c>
      <c r="G6" s="68">
        <v>0</v>
      </c>
      <c r="H6" s="68">
        <v>0</v>
      </c>
      <c r="I6" s="68">
        <v>0</v>
      </c>
      <c r="J6" s="68">
        <v>0</v>
      </c>
      <c r="K6" s="68">
        <v>0</v>
      </c>
      <c r="L6" s="68">
        <v>0</v>
      </c>
      <c r="M6" s="68">
        <v>29800</v>
      </c>
      <c r="N6" s="68">
        <v>7000</v>
      </c>
      <c r="O6" s="69">
        <v>0</v>
      </c>
      <c r="P6" s="69">
        <v>0</v>
      </c>
      <c r="Q6" s="68">
        <v>0</v>
      </c>
      <c r="R6" s="68">
        <v>0</v>
      </c>
      <c r="S6" s="68">
        <v>0</v>
      </c>
      <c r="T6" s="69">
        <v>0</v>
      </c>
      <c r="U6" s="68">
        <v>29800</v>
      </c>
      <c r="V6" s="68">
        <v>7000</v>
      </c>
    </row>
    <row r="7" spans="1:22" ht="13.5" customHeight="1" x14ac:dyDescent="0.3">
      <c r="A7" s="26" t="s">
        <v>98</v>
      </c>
      <c r="B7" s="66"/>
      <c r="C7" s="67"/>
      <c r="D7" s="67"/>
      <c r="E7" s="68">
        <v>0</v>
      </c>
      <c r="F7" s="68">
        <v>0</v>
      </c>
      <c r="G7" s="68">
        <v>44000</v>
      </c>
      <c r="H7" s="68">
        <v>55314</v>
      </c>
      <c r="I7" s="68">
        <v>4349</v>
      </c>
      <c r="J7" s="68">
        <v>4500</v>
      </c>
      <c r="K7" s="68">
        <v>0</v>
      </c>
      <c r="L7" s="68">
        <v>0</v>
      </c>
      <c r="M7" s="68">
        <v>0</v>
      </c>
      <c r="N7" s="68">
        <v>0</v>
      </c>
      <c r="O7" s="69">
        <v>0</v>
      </c>
      <c r="P7" s="69">
        <v>0</v>
      </c>
      <c r="Q7" s="68">
        <v>0</v>
      </c>
      <c r="R7" s="68">
        <v>0</v>
      </c>
      <c r="S7" s="68">
        <v>0</v>
      </c>
      <c r="T7" s="69">
        <v>0</v>
      </c>
      <c r="U7" s="68">
        <v>48349</v>
      </c>
      <c r="V7" s="68">
        <v>59814</v>
      </c>
    </row>
    <row r="8" spans="1:22" ht="13.5" customHeight="1" x14ac:dyDescent="0.3">
      <c r="A8" s="26" t="s">
        <v>99</v>
      </c>
      <c r="B8" s="66"/>
      <c r="C8" s="67"/>
      <c r="D8" s="67"/>
      <c r="E8" s="68">
        <v>20000</v>
      </c>
      <c r="F8" s="68">
        <v>40000</v>
      </c>
      <c r="G8" s="68">
        <v>5000</v>
      </c>
      <c r="H8" s="68">
        <v>3512</v>
      </c>
      <c r="I8" s="68">
        <v>172750</v>
      </c>
      <c r="J8" s="68">
        <v>114712</v>
      </c>
      <c r="K8" s="68">
        <v>4300</v>
      </c>
      <c r="L8" s="68">
        <v>5400</v>
      </c>
      <c r="M8" s="68">
        <v>68000</v>
      </c>
      <c r="N8" s="68">
        <v>77000</v>
      </c>
      <c r="O8" s="69">
        <v>0</v>
      </c>
      <c r="P8" s="69">
        <v>0</v>
      </c>
      <c r="Q8" s="68">
        <v>0</v>
      </c>
      <c r="R8" s="68">
        <v>0</v>
      </c>
      <c r="S8" s="68">
        <v>0</v>
      </c>
      <c r="T8" s="69">
        <v>0</v>
      </c>
      <c r="U8" s="68">
        <v>270050</v>
      </c>
      <c r="V8" s="68">
        <v>240624</v>
      </c>
    </row>
    <row r="9" spans="1:22" ht="13.5" customHeight="1" x14ac:dyDescent="0.3">
      <c r="A9" s="26" t="s">
        <v>100</v>
      </c>
      <c r="B9" s="66"/>
      <c r="C9" s="67"/>
      <c r="D9" s="67"/>
      <c r="E9" s="68">
        <v>30000</v>
      </c>
      <c r="F9" s="68">
        <v>20000</v>
      </c>
      <c r="G9" s="68">
        <v>7000</v>
      </c>
      <c r="H9" s="68">
        <v>7000</v>
      </c>
      <c r="I9" s="68">
        <v>1000</v>
      </c>
      <c r="J9" s="68">
        <v>18600</v>
      </c>
      <c r="K9" s="68">
        <v>0</v>
      </c>
      <c r="L9" s="68">
        <v>0</v>
      </c>
      <c r="M9" s="68">
        <v>20000</v>
      </c>
      <c r="N9" s="68">
        <v>20000</v>
      </c>
      <c r="O9" s="69">
        <v>0</v>
      </c>
      <c r="P9" s="69">
        <v>0</v>
      </c>
      <c r="Q9" s="68">
        <v>0</v>
      </c>
      <c r="R9" s="68">
        <v>0</v>
      </c>
      <c r="S9" s="68">
        <v>0</v>
      </c>
      <c r="T9" s="69">
        <v>0</v>
      </c>
      <c r="U9" s="68">
        <v>58000</v>
      </c>
      <c r="V9" s="68">
        <v>65600</v>
      </c>
    </row>
    <row r="10" spans="1:22" ht="13.5" customHeight="1" x14ac:dyDescent="0.3">
      <c r="A10" s="26" t="s">
        <v>101</v>
      </c>
      <c r="B10" s="66"/>
      <c r="C10" s="67"/>
      <c r="D10" s="67"/>
      <c r="E10" s="68">
        <v>20000</v>
      </c>
      <c r="F10" s="68">
        <v>30000</v>
      </c>
      <c r="G10" s="68">
        <v>5000</v>
      </c>
      <c r="H10" s="68">
        <v>5000</v>
      </c>
      <c r="I10" s="68">
        <v>182220</v>
      </c>
      <c r="J10" s="68">
        <v>206900</v>
      </c>
      <c r="K10" s="68">
        <v>11000</v>
      </c>
      <c r="L10" s="68">
        <v>12000</v>
      </c>
      <c r="M10" s="68">
        <v>40253</v>
      </c>
      <c r="N10" s="68">
        <v>50000</v>
      </c>
      <c r="O10" s="69">
        <v>0</v>
      </c>
      <c r="P10" s="69">
        <v>0</v>
      </c>
      <c r="Q10" s="68">
        <v>0</v>
      </c>
      <c r="R10" s="68">
        <v>0</v>
      </c>
      <c r="S10" s="68">
        <v>0</v>
      </c>
      <c r="T10" s="69">
        <v>0</v>
      </c>
      <c r="U10" s="68">
        <v>258473</v>
      </c>
      <c r="V10" s="68">
        <v>303900</v>
      </c>
    </row>
    <row r="11" spans="1:22" ht="13.5" customHeight="1" x14ac:dyDescent="0.3">
      <c r="A11" s="26" t="s">
        <v>102</v>
      </c>
      <c r="B11" s="66"/>
      <c r="C11" s="67"/>
      <c r="D11" s="67"/>
      <c r="E11" s="68">
        <v>160000</v>
      </c>
      <c r="F11" s="68">
        <v>240000</v>
      </c>
      <c r="G11" s="68">
        <v>15000</v>
      </c>
      <c r="H11" s="68">
        <v>22000</v>
      </c>
      <c r="I11" s="68">
        <v>481412</v>
      </c>
      <c r="J11" s="68">
        <v>489056</v>
      </c>
      <c r="K11" s="68">
        <v>18000</v>
      </c>
      <c r="L11" s="68">
        <v>20500</v>
      </c>
      <c r="M11" s="68">
        <v>264000</v>
      </c>
      <c r="N11" s="68">
        <v>346000</v>
      </c>
      <c r="O11" s="69">
        <v>0</v>
      </c>
      <c r="P11" s="69">
        <v>0</v>
      </c>
      <c r="Q11" s="68">
        <v>0</v>
      </c>
      <c r="R11" s="68">
        <v>0</v>
      </c>
      <c r="S11" s="68">
        <v>0</v>
      </c>
      <c r="T11" s="69">
        <v>0</v>
      </c>
      <c r="U11" s="68">
        <v>938412</v>
      </c>
      <c r="V11" s="68">
        <v>1117556</v>
      </c>
    </row>
    <row r="12" spans="1:22" ht="13.5" customHeight="1" x14ac:dyDescent="0.3">
      <c r="A12" s="26" t="s">
        <v>103</v>
      </c>
      <c r="B12" s="66"/>
      <c r="C12" s="67"/>
      <c r="D12" s="67"/>
      <c r="E12" s="68">
        <v>0</v>
      </c>
      <c r="F12" s="68">
        <v>0</v>
      </c>
      <c r="G12" s="68">
        <v>0</v>
      </c>
      <c r="H12" s="68">
        <v>0</v>
      </c>
      <c r="I12" s="68">
        <v>136960</v>
      </c>
      <c r="J12" s="68">
        <v>129977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8">
        <v>0</v>
      </c>
      <c r="R12" s="68">
        <v>0</v>
      </c>
      <c r="S12" s="68">
        <v>0</v>
      </c>
      <c r="T12" s="69">
        <v>0</v>
      </c>
      <c r="U12" s="68">
        <v>136960</v>
      </c>
      <c r="V12" s="68">
        <v>129977</v>
      </c>
    </row>
    <row r="13" spans="1:22" ht="13.5" customHeight="1" x14ac:dyDescent="0.3">
      <c r="A13" s="26" t="s">
        <v>104</v>
      </c>
      <c r="B13" s="66"/>
      <c r="C13" s="67"/>
      <c r="D13" s="67"/>
      <c r="E13" s="68">
        <v>70000</v>
      </c>
      <c r="F13" s="68">
        <v>85000</v>
      </c>
      <c r="G13" s="68">
        <v>7000</v>
      </c>
      <c r="H13" s="68">
        <v>10000</v>
      </c>
      <c r="I13" s="68">
        <v>198998</v>
      </c>
      <c r="J13" s="68">
        <v>205275</v>
      </c>
      <c r="K13" s="68">
        <v>7500</v>
      </c>
      <c r="L13" s="68">
        <v>8200</v>
      </c>
      <c r="M13" s="68">
        <v>109000</v>
      </c>
      <c r="N13" s="68">
        <v>142000</v>
      </c>
      <c r="O13" s="69">
        <v>0</v>
      </c>
      <c r="P13" s="69">
        <v>0</v>
      </c>
      <c r="Q13" s="68">
        <v>0</v>
      </c>
      <c r="R13" s="68">
        <v>0</v>
      </c>
      <c r="S13" s="68">
        <v>0</v>
      </c>
      <c r="T13" s="69">
        <v>0</v>
      </c>
      <c r="U13" s="68">
        <v>392498</v>
      </c>
      <c r="V13" s="68">
        <v>450475</v>
      </c>
    </row>
    <row r="14" spans="1:22" ht="13.5" customHeight="1" x14ac:dyDescent="0.3">
      <c r="A14" s="26" t="s">
        <v>105</v>
      </c>
      <c r="B14" s="66"/>
      <c r="C14" s="67"/>
      <c r="D14" s="67"/>
      <c r="E14" s="68">
        <v>42000</v>
      </c>
      <c r="F14" s="68">
        <v>50000</v>
      </c>
      <c r="G14" s="68">
        <v>3000</v>
      </c>
      <c r="H14" s="68">
        <v>3500</v>
      </c>
      <c r="I14" s="68">
        <v>113440</v>
      </c>
      <c r="J14" s="68">
        <v>120227</v>
      </c>
      <c r="K14" s="68">
        <v>4250</v>
      </c>
      <c r="L14" s="68">
        <v>4900</v>
      </c>
      <c r="M14" s="68">
        <v>61310</v>
      </c>
      <c r="N14" s="68">
        <v>68000</v>
      </c>
      <c r="O14" s="69">
        <v>0</v>
      </c>
      <c r="P14" s="69">
        <v>0</v>
      </c>
      <c r="Q14" s="68">
        <v>0</v>
      </c>
      <c r="R14" s="68">
        <v>0</v>
      </c>
      <c r="S14" s="68">
        <v>0</v>
      </c>
      <c r="T14" s="69">
        <v>0</v>
      </c>
      <c r="U14" s="68">
        <v>224000</v>
      </c>
      <c r="V14" s="68">
        <v>246627</v>
      </c>
    </row>
    <row r="15" spans="1:22" ht="13.5" customHeight="1" x14ac:dyDescent="0.3">
      <c r="A15" s="26" t="s">
        <v>106</v>
      </c>
      <c r="B15" s="66"/>
      <c r="C15" s="67"/>
      <c r="D15" s="67"/>
      <c r="E15" s="68">
        <v>0</v>
      </c>
      <c r="F15" s="68">
        <v>0</v>
      </c>
      <c r="G15" s="68">
        <v>2500</v>
      </c>
      <c r="H15" s="68">
        <v>2500</v>
      </c>
      <c r="I15" s="68">
        <v>214584</v>
      </c>
      <c r="J15" s="68">
        <v>216605</v>
      </c>
      <c r="K15" s="68">
        <v>0</v>
      </c>
      <c r="L15" s="68">
        <v>0</v>
      </c>
      <c r="M15" s="68">
        <v>350000</v>
      </c>
      <c r="N15" s="68">
        <v>370000</v>
      </c>
      <c r="O15" s="69">
        <v>0</v>
      </c>
      <c r="P15" s="69">
        <v>0</v>
      </c>
      <c r="Q15" s="68">
        <v>0</v>
      </c>
      <c r="R15" s="68">
        <v>0</v>
      </c>
      <c r="S15" s="68">
        <v>0</v>
      </c>
      <c r="T15" s="69">
        <v>0</v>
      </c>
      <c r="U15" s="68">
        <v>567084</v>
      </c>
      <c r="V15" s="68">
        <v>589105</v>
      </c>
    </row>
    <row r="16" spans="1:22" ht="13.5" customHeight="1" x14ac:dyDescent="0.3">
      <c r="A16" s="26" t="s">
        <v>107</v>
      </c>
      <c r="B16" s="66"/>
      <c r="C16" s="67"/>
      <c r="D16" s="67"/>
      <c r="E16" s="68">
        <v>0</v>
      </c>
      <c r="F16" s="68">
        <v>0</v>
      </c>
      <c r="G16" s="68">
        <v>0</v>
      </c>
      <c r="H16" s="68">
        <v>0</v>
      </c>
      <c r="I16" s="68">
        <v>2100</v>
      </c>
      <c r="J16" s="68">
        <v>500</v>
      </c>
      <c r="K16" s="68">
        <v>1000</v>
      </c>
      <c r="L16" s="68">
        <v>1000</v>
      </c>
      <c r="M16" s="68">
        <v>25000</v>
      </c>
      <c r="N16" s="68">
        <v>25000</v>
      </c>
      <c r="O16" s="69">
        <v>0</v>
      </c>
      <c r="P16" s="69">
        <v>0</v>
      </c>
      <c r="Q16" s="68">
        <v>0</v>
      </c>
      <c r="R16" s="68">
        <v>0</v>
      </c>
      <c r="S16" s="68">
        <v>0</v>
      </c>
      <c r="T16" s="69">
        <v>0</v>
      </c>
      <c r="U16" s="68">
        <v>28100</v>
      </c>
      <c r="V16" s="68">
        <v>26500</v>
      </c>
    </row>
    <row r="17" spans="1:22" ht="13.5" customHeight="1" x14ac:dyDescent="0.3">
      <c r="A17" s="26" t="s">
        <v>108</v>
      </c>
      <c r="B17" s="66"/>
      <c r="C17" s="67"/>
      <c r="D17" s="67"/>
      <c r="E17" s="68">
        <v>0</v>
      </c>
      <c r="F17" s="68">
        <v>0</v>
      </c>
      <c r="G17" s="68">
        <v>0</v>
      </c>
      <c r="H17" s="68">
        <v>0</v>
      </c>
      <c r="I17" s="68">
        <v>21630</v>
      </c>
      <c r="J17" s="68">
        <v>22880</v>
      </c>
      <c r="K17" s="68">
        <v>1500</v>
      </c>
      <c r="L17" s="68">
        <v>1500</v>
      </c>
      <c r="M17" s="68">
        <v>20000</v>
      </c>
      <c r="N17" s="68">
        <v>10000</v>
      </c>
      <c r="O17" s="69">
        <v>0</v>
      </c>
      <c r="P17" s="69">
        <v>0</v>
      </c>
      <c r="Q17" s="68">
        <v>0</v>
      </c>
      <c r="R17" s="68">
        <v>0</v>
      </c>
      <c r="S17" s="68">
        <v>0</v>
      </c>
      <c r="T17" s="69">
        <v>0</v>
      </c>
      <c r="U17" s="68">
        <v>43130</v>
      </c>
      <c r="V17" s="68">
        <v>34380</v>
      </c>
    </row>
    <row r="18" spans="1:22" ht="13.5" customHeight="1" x14ac:dyDescent="0.3">
      <c r="A18" s="26" t="s">
        <v>109</v>
      </c>
      <c r="B18" s="66"/>
      <c r="C18" s="67"/>
      <c r="D18" s="67"/>
      <c r="E18" s="68">
        <v>0</v>
      </c>
      <c r="F18" s="68">
        <v>0</v>
      </c>
      <c r="G18" s="68">
        <v>0</v>
      </c>
      <c r="H18" s="68">
        <v>0</v>
      </c>
      <c r="I18" s="68">
        <v>5232</v>
      </c>
      <c r="J18" s="68">
        <v>21832</v>
      </c>
      <c r="K18" s="68">
        <v>0</v>
      </c>
      <c r="L18" s="68">
        <v>0</v>
      </c>
      <c r="M18" s="68">
        <v>0</v>
      </c>
      <c r="N18" s="68">
        <v>0</v>
      </c>
      <c r="O18" s="69">
        <v>0</v>
      </c>
      <c r="P18" s="69">
        <v>0</v>
      </c>
      <c r="Q18" s="68">
        <v>0</v>
      </c>
      <c r="R18" s="68">
        <v>0</v>
      </c>
      <c r="S18" s="68">
        <v>0</v>
      </c>
      <c r="T18" s="69">
        <v>0</v>
      </c>
      <c r="U18" s="68">
        <v>5232</v>
      </c>
      <c r="V18" s="68">
        <v>21832</v>
      </c>
    </row>
    <row r="19" spans="1:22" ht="13.5" customHeight="1" x14ac:dyDescent="0.3">
      <c r="A19" s="26" t="s">
        <v>110</v>
      </c>
      <c r="B19" s="66"/>
      <c r="C19" s="67"/>
      <c r="D19" s="67"/>
      <c r="E19" s="68">
        <v>0</v>
      </c>
      <c r="F19" s="68">
        <v>0</v>
      </c>
      <c r="G19" s="68">
        <v>26361</v>
      </c>
      <c r="H19" s="68">
        <v>43455</v>
      </c>
      <c r="I19" s="68">
        <v>139244</v>
      </c>
      <c r="J19" s="68">
        <v>184738</v>
      </c>
      <c r="K19" s="68">
        <v>500</v>
      </c>
      <c r="L19" s="68">
        <v>2600</v>
      </c>
      <c r="M19" s="68">
        <v>100000</v>
      </c>
      <c r="N19" s="68">
        <v>124732</v>
      </c>
      <c r="O19" s="69">
        <v>0</v>
      </c>
      <c r="P19" s="69">
        <v>0</v>
      </c>
      <c r="Q19" s="68">
        <v>647</v>
      </c>
      <c r="R19" s="68">
        <v>647</v>
      </c>
      <c r="S19" s="68">
        <v>0</v>
      </c>
      <c r="T19" s="69">
        <v>0</v>
      </c>
      <c r="U19" s="68">
        <v>266752</v>
      </c>
      <c r="V19" s="68">
        <v>356172</v>
      </c>
    </row>
    <row r="20" spans="1:22" ht="13.5" customHeight="1" x14ac:dyDescent="0.3">
      <c r="A20" s="26" t="s">
        <v>111</v>
      </c>
      <c r="B20" s="66"/>
      <c r="C20" s="67"/>
      <c r="D20" s="67"/>
      <c r="E20" s="68">
        <v>0</v>
      </c>
      <c r="F20" s="68">
        <v>0</v>
      </c>
      <c r="G20" s="68">
        <v>16000</v>
      </c>
      <c r="H20" s="68">
        <v>28000</v>
      </c>
      <c r="I20" s="68">
        <v>206710</v>
      </c>
      <c r="J20" s="68">
        <v>230933</v>
      </c>
      <c r="K20" s="68">
        <v>1000</v>
      </c>
      <c r="L20" s="68">
        <v>2000</v>
      </c>
      <c r="M20" s="68">
        <v>300000</v>
      </c>
      <c r="N20" s="68">
        <v>300000</v>
      </c>
      <c r="O20" s="69">
        <v>0</v>
      </c>
      <c r="P20" s="69">
        <v>0</v>
      </c>
      <c r="Q20" s="68">
        <v>0</v>
      </c>
      <c r="R20" s="68">
        <v>0</v>
      </c>
      <c r="S20" s="68">
        <v>0</v>
      </c>
      <c r="T20" s="69">
        <v>0</v>
      </c>
      <c r="U20" s="68">
        <v>523710</v>
      </c>
      <c r="V20" s="68">
        <v>560933</v>
      </c>
    </row>
    <row r="21" spans="1:22" ht="13.5" customHeight="1" x14ac:dyDescent="0.3">
      <c r="A21" s="26" t="s">
        <v>112</v>
      </c>
      <c r="B21" s="66"/>
      <c r="C21" s="67"/>
      <c r="D21" s="67"/>
      <c r="E21" s="68">
        <v>163</v>
      </c>
      <c r="F21" s="68">
        <v>0</v>
      </c>
      <c r="G21" s="68">
        <v>30339</v>
      </c>
      <c r="H21" s="68">
        <v>993679</v>
      </c>
      <c r="I21" s="68">
        <v>135580</v>
      </c>
      <c r="J21" s="68">
        <v>177705</v>
      </c>
      <c r="K21" s="68">
        <v>500</v>
      </c>
      <c r="L21" s="68">
        <v>2000</v>
      </c>
      <c r="M21" s="68">
        <v>140000</v>
      </c>
      <c r="N21" s="68">
        <v>150000</v>
      </c>
      <c r="O21" s="69">
        <v>0</v>
      </c>
      <c r="P21" s="69">
        <v>0</v>
      </c>
      <c r="Q21" s="68">
        <v>0</v>
      </c>
      <c r="R21" s="68">
        <v>0</v>
      </c>
      <c r="S21" s="68">
        <v>0</v>
      </c>
      <c r="T21" s="69">
        <v>0</v>
      </c>
      <c r="U21" s="68">
        <v>306582</v>
      </c>
      <c r="V21" s="68">
        <v>1323384</v>
      </c>
    </row>
    <row r="22" spans="1:22" ht="13.5" customHeight="1" x14ac:dyDescent="0.3">
      <c r="A22" s="26" t="s">
        <v>113</v>
      </c>
      <c r="B22" s="66"/>
      <c r="C22" s="67"/>
      <c r="D22" s="67"/>
      <c r="E22" s="68">
        <v>0</v>
      </c>
      <c r="F22" s="68">
        <v>0</v>
      </c>
      <c r="G22" s="68">
        <v>2000</v>
      </c>
      <c r="H22" s="68">
        <v>6000</v>
      </c>
      <c r="I22" s="68">
        <v>72200</v>
      </c>
      <c r="J22" s="68">
        <v>105370</v>
      </c>
      <c r="K22" s="68">
        <v>0</v>
      </c>
      <c r="L22" s="68">
        <v>2000</v>
      </c>
      <c r="M22" s="68">
        <v>242245</v>
      </c>
      <c r="N22" s="68">
        <v>150000</v>
      </c>
      <c r="O22" s="69">
        <v>0</v>
      </c>
      <c r="P22" s="69">
        <v>0</v>
      </c>
      <c r="Q22" s="68">
        <v>0</v>
      </c>
      <c r="R22" s="68">
        <v>0</v>
      </c>
      <c r="S22" s="68">
        <v>0</v>
      </c>
      <c r="T22" s="69">
        <v>0</v>
      </c>
      <c r="U22" s="68">
        <v>316445</v>
      </c>
      <c r="V22" s="68">
        <v>263370</v>
      </c>
    </row>
    <row r="23" spans="1:22" ht="13.5" customHeight="1" x14ac:dyDescent="0.3">
      <c r="A23" s="26" t="s">
        <v>114</v>
      </c>
      <c r="B23" s="66"/>
      <c r="C23" s="67"/>
      <c r="D23" s="67"/>
      <c r="E23" s="68">
        <v>0</v>
      </c>
      <c r="F23" s="68">
        <v>0</v>
      </c>
      <c r="G23" s="68">
        <v>500</v>
      </c>
      <c r="H23" s="68">
        <v>500</v>
      </c>
      <c r="I23" s="68">
        <v>9086</v>
      </c>
      <c r="J23" s="68">
        <v>9008</v>
      </c>
      <c r="K23" s="68">
        <v>0</v>
      </c>
      <c r="L23" s="68">
        <v>0</v>
      </c>
      <c r="M23" s="68">
        <v>2000</v>
      </c>
      <c r="N23" s="68">
        <v>1342</v>
      </c>
      <c r="O23" s="69">
        <v>0</v>
      </c>
      <c r="P23" s="69">
        <v>0</v>
      </c>
      <c r="Q23" s="68">
        <v>0</v>
      </c>
      <c r="R23" s="68">
        <v>0</v>
      </c>
      <c r="S23" s="68">
        <v>0</v>
      </c>
      <c r="T23" s="69">
        <v>0</v>
      </c>
      <c r="U23" s="68">
        <v>11586</v>
      </c>
      <c r="V23" s="68">
        <v>10850</v>
      </c>
    </row>
    <row r="24" spans="1:22" ht="13.5" customHeight="1" x14ac:dyDescent="0.3">
      <c r="A24" s="26" t="s">
        <v>115</v>
      </c>
      <c r="B24" s="66"/>
      <c r="C24" s="67"/>
      <c r="D24" s="67"/>
      <c r="E24" s="68">
        <v>0</v>
      </c>
      <c r="F24" s="68">
        <v>0</v>
      </c>
      <c r="G24" s="68">
        <v>3079</v>
      </c>
      <c r="H24" s="68">
        <v>3079</v>
      </c>
      <c r="I24" s="68">
        <v>12800</v>
      </c>
      <c r="J24" s="68">
        <v>10200</v>
      </c>
      <c r="K24" s="68">
        <v>0</v>
      </c>
      <c r="L24" s="68">
        <v>0</v>
      </c>
      <c r="M24" s="68">
        <v>4000</v>
      </c>
      <c r="N24" s="68">
        <v>5000</v>
      </c>
      <c r="O24" s="69">
        <v>0</v>
      </c>
      <c r="P24" s="69">
        <v>0</v>
      </c>
      <c r="Q24" s="68">
        <v>88</v>
      </c>
      <c r="R24" s="68">
        <v>0</v>
      </c>
      <c r="S24" s="68">
        <v>0</v>
      </c>
      <c r="T24" s="69">
        <v>0</v>
      </c>
      <c r="U24" s="68">
        <v>19967</v>
      </c>
      <c r="V24" s="68">
        <v>18279</v>
      </c>
    </row>
    <row r="25" spans="1:22" ht="13.5" customHeight="1" x14ac:dyDescent="0.3">
      <c r="A25" s="26" t="s">
        <v>116</v>
      </c>
      <c r="B25" s="66"/>
      <c r="C25" s="67"/>
      <c r="D25" s="67"/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9">
        <v>0</v>
      </c>
      <c r="P25" s="69">
        <v>0</v>
      </c>
      <c r="Q25" s="68">
        <v>0</v>
      </c>
      <c r="R25" s="68">
        <v>0</v>
      </c>
      <c r="S25" s="68">
        <v>0</v>
      </c>
      <c r="T25" s="69">
        <v>0</v>
      </c>
      <c r="U25" s="68">
        <v>0</v>
      </c>
      <c r="V25" s="68">
        <v>0</v>
      </c>
    </row>
    <row r="26" spans="1:22" ht="13.5" customHeight="1" x14ac:dyDescent="0.3">
      <c r="A26" s="26" t="s">
        <v>117</v>
      </c>
      <c r="B26" s="66"/>
      <c r="C26" s="67"/>
      <c r="D26" s="67"/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9">
        <v>0</v>
      </c>
      <c r="P26" s="69">
        <v>0</v>
      </c>
      <c r="Q26" s="68">
        <v>0</v>
      </c>
      <c r="R26" s="68">
        <v>0</v>
      </c>
      <c r="S26" s="68">
        <v>0</v>
      </c>
      <c r="T26" s="69">
        <v>0</v>
      </c>
      <c r="U26" s="68">
        <v>0</v>
      </c>
      <c r="V26" s="68">
        <v>0</v>
      </c>
    </row>
    <row r="27" spans="1:22" ht="13.5" customHeight="1" x14ac:dyDescent="0.3">
      <c r="A27" s="26" t="s">
        <v>118</v>
      </c>
      <c r="B27" s="66"/>
      <c r="C27" s="67"/>
      <c r="D27" s="67"/>
      <c r="E27" s="68">
        <v>0</v>
      </c>
      <c r="F27" s="68">
        <v>0</v>
      </c>
      <c r="G27" s="68">
        <v>0</v>
      </c>
      <c r="H27" s="68">
        <v>0</v>
      </c>
      <c r="I27" s="68">
        <v>2587</v>
      </c>
      <c r="J27" s="68">
        <v>152</v>
      </c>
      <c r="K27" s="68">
        <v>0</v>
      </c>
      <c r="L27" s="68">
        <v>0</v>
      </c>
      <c r="M27" s="68">
        <v>0</v>
      </c>
      <c r="N27" s="68">
        <v>0</v>
      </c>
      <c r="O27" s="69">
        <v>0</v>
      </c>
      <c r="P27" s="69">
        <v>0</v>
      </c>
      <c r="Q27" s="68">
        <v>0</v>
      </c>
      <c r="R27" s="68">
        <v>0</v>
      </c>
      <c r="S27" s="68">
        <v>0</v>
      </c>
      <c r="T27" s="69">
        <v>0</v>
      </c>
      <c r="U27" s="68">
        <v>2587</v>
      </c>
      <c r="V27" s="68">
        <v>152</v>
      </c>
    </row>
    <row r="28" spans="1:22" ht="13.5" customHeight="1" x14ac:dyDescent="0.3">
      <c r="A28" s="12" t="s">
        <v>119</v>
      </c>
      <c r="B28" s="66"/>
      <c r="C28" s="67"/>
      <c r="D28" s="67"/>
      <c r="E28" s="68">
        <v>0</v>
      </c>
      <c r="F28" s="68">
        <v>0</v>
      </c>
      <c r="G28" s="68">
        <v>0</v>
      </c>
      <c r="H28" s="68">
        <v>0</v>
      </c>
      <c r="I28" s="68">
        <v>15520</v>
      </c>
      <c r="J28" s="68">
        <v>84279</v>
      </c>
      <c r="K28" s="68">
        <v>0</v>
      </c>
      <c r="L28" s="68">
        <v>0</v>
      </c>
      <c r="M28" s="68">
        <v>13000</v>
      </c>
      <c r="N28" s="68">
        <v>60000</v>
      </c>
      <c r="O28" s="69">
        <v>0</v>
      </c>
      <c r="P28" s="69">
        <v>0</v>
      </c>
      <c r="Q28" s="68">
        <v>0</v>
      </c>
      <c r="R28" s="68">
        <v>0</v>
      </c>
      <c r="S28" s="68">
        <v>0</v>
      </c>
      <c r="T28" s="69">
        <v>0</v>
      </c>
      <c r="U28" s="68">
        <v>28520</v>
      </c>
      <c r="V28" s="68">
        <v>144279</v>
      </c>
    </row>
    <row r="29" spans="1:22" ht="13.5" customHeight="1" x14ac:dyDescent="0.3">
      <c r="A29" s="26" t="s">
        <v>120</v>
      </c>
      <c r="B29" s="66"/>
      <c r="C29" s="67"/>
      <c r="D29" s="67"/>
      <c r="E29" s="68">
        <v>0</v>
      </c>
      <c r="F29" s="68">
        <v>0</v>
      </c>
      <c r="G29" s="68">
        <v>0</v>
      </c>
      <c r="H29" s="68">
        <v>0</v>
      </c>
      <c r="I29" s="68">
        <v>10553</v>
      </c>
      <c r="J29" s="68">
        <v>9296</v>
      </c>
      <c r="K29" s="68">
        <v>0</v>
      </c>
      <c r="L29" s="68">
        <v>0</v>
      </c>
      <c r="M29" s="68">
        <v>0</v>
      </c>
      <c r="N29" s="68">
        <v>0</v>
      </c>
      <c r="O29" s="69">
        <v>0</v>
      </c>
      <c r="P29" s="69">
        <v>0</v>
      </c>
      <c r="Q29" s="68">
        <v>0</v>
      </c>
      <c r="R29" s="68">
        <v>0</v>
      </c>
      <c r="S29" s="68">
        <v>0</v>
      </c>
      <c r="T29" s="69">
        <v>0</v>
      </c>
      <c r="U29" s="68">
        <v>10553</v>
      </c>
      <c r="V29" s="68">
        <v>9296</v>
      </c>
    </row>
    <row r="30" spans="1:22" ht="13.5" customHeight="1" x14ac:dyDescent="0.3">
      <c r="A30" s="12" t="s">
        <v>121</v>
      </c>
      <c r="B30" s="66"/>
      <c r="C30" s="67"/>
      <c r="D30" s="67"/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6341</v>
      </c>
      <c r="N30" s="68">
        <v>4401</v>
      </c>
      <c r="O30" s="69">
        <v>0</v>
      </c>
      <c r="P30" s="69">
        <v>0</v>
      </c>
      <c r="Q30" s="68">
        <v>0</v>
      </c>
      <c r="R30" s="68">
        <v>0</v>
      </c>
      <c r="S30" s="68">
        <v>0</v>
      </c>
      <c r="T30" s="69">
        <v>0</v>
      </c>
      <c r="U30" s="68">
        <v>6341</v>
      </c>
      <c r="V30" s="68">
        <v>4401</v>
      </c>
    </row>
    <row r="31" spans="1:22" ht="13.5" customHeight="1" x14ac:dyDescent="0.3">
      <c r="A31" s="12" t="s">
        <v>122</v>
      </c>
      <c r="B31" s="66"/>
      <c r="C31" s="67"/>
      <c r="D31" s="67"/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9">
        <v>0</v>
      </c>
      <c r="P31" s="69">
        <v>0</v>
      </c>
      <c r="Q31" s="68">
        <v>368368</v>
      </c>
      <c r="R31" s="68">
        <v>430247</v>
      </c>
      <c r="S31" s="68">
        <v>45991</v>
      </c>
      <c r="T31" s="68">
        <v>0</v>
      </c>
      <c r="U31" s="68">
        <v>414359</v>
      </c>
      <c r="V31" s="68">
        <v>430247</v>
      </c>
    </row>
    <row r="32" spans="1:22" ht="13.5" customHeight="1" x14ac:dyDescent="0.3">
      <c r="A32" s="12" t="s">
        <v>123</v>
      </c>
      <c r="B32" s="66"/>
      <c r="C32" s="67"/>
      <c r="D32" s="67"/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9">
        <v>0</v>
      </c>
      <c r="P32" s="69">
        <v>0</v>
      </c>
      <c r="Q32" s="68">
        <v>0</v>
      </c>
      <c r="R32" s="68">
        <v>0</v>
      </c>
      <c r="S32" s="68">
        <v>0</v>
      </c>
      <c r="T32" s="69">
        <v>0</v>
      </c>
      <c r="U32" s="68">
        <v>0</v>
      </c>
      <c r="V32" s="68">
        <v>0</v>
      </c>
    </row>
    <row r="33" spans="1:22" ht="13.5" customHeight="1" x14ac:dyDescent="0.3">
      <c r="A33" s="26" t="s">
        <v>124</v>
      </c>
      <c r="B33" s="66"/>
      <c r="C33" s="67"/>
      <c r="D33" s="67"/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15000</v>
      </c>
      <c r="K33" s="68">
        <v>0</v>
      </c>
      <c r="L33" s="68">
        <v>0</v>
      </c>
      <c r="M33" s="68">
        <v>0</v>
      </c>
      <c r="N33" s="68">
        <v>0</v>
      </c>
      <c r="O33" s="69">
        <v>0</v>
      </c>
      <c r="P33" s="69">
        <v>0</v>
      </c>
      <c r="Q33" s="68">
        <v>0</v>
      </c>
      <c r="R33" s="68">
        <v>0</v>
      </c>
      <c r="S33" s="68">
        <v>0</v>
      </c>
      <c r="T33" s="24">
        <v>0</v>
      </c>
      <c r="U33" s="68">
        <v>0</v>
      </c>
      <c r="V33" s="68">
        <v>15000</v>
      </c>
    </row>
    <row r="34" spans="1:22" ht="13.5" customHeight="1" x14ac:dyDescent="0.3">
      <c r="A34" s="26" t="s">
        <v>125</v>
      </c>
      <c r="B34" s="66"/>
      <c r="C34" s="67"/>
      <c r="D34" s="67"/>
      <c r="E34" s="68">
        <v>0</v>
      </c>
      <c r="F34" s="68">
        <v>0</v>
      </c>
      <c r="G34" s="68">
        <v>0</v>
      </c>
      <c r="H34" s="68">
        <v>2007</v>
      </c>
      <c r="I34" s="68">
        <v>14000</v>
      </c>
      <c r="J34" s="68">
        <v>3200</v>
      </c>
      <c r="K34" s="68">
        <v>0</v>
      </c>
      <c r="L34" s="68">
        <v>8000</v>
      </c>
      <c r="M34" s="68">
        <v>0</v>
      </c>
      <c r="N34" s="68">
        <v>1500</v>
      </c>
      <c r="O34" s="69">
        <v>0</v>
      </c>
      <c r="P34" s="69">
        <v>0</v>
      </c>
      <c r="Q34" s="68">
        <v>0</v>
      </c>
      <c r="R34" s="68">
        <v>0</v>
      </c>
      <c r="S34" s="68">
        <v>0</v>
      </c>
      <c r="T34" s="69">
        <v>0</v>
      </c>
      <c r="U34" s="68">
        <v>14000</v>
      </c>
      <c r="V34" s="68">
        <v>14707</v>
      </c>
    </row>
    <row r="35" spans="1:22" ht="13.5" customHeight="1" x14ac:dyDescent="0.3">
      <c r="A35" s="26" t="s">
        <v>126</v>
      </c>
      <c r="B35" s="66"/>
      <c r="C35" s="67"/>
      <c r="D35" s="67"/>
      <c r="E35" s="68">
        <v>0</v>
      </c>
      <c r="F35" s="68">
        <v>0</v>
      </c>
      <c r="G35" s="68">
        <v>0</v>
      </c>
      <c r="H35" s="68">
        <v>0</v>
      </c>
      <c r="I35" s="68">
        <v>12000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9">
        <v>0</v>
      </c>
      <c r="P35" s="69">
        <v>0</v>
      </c>
      <c r="Q35" s="68">
        <v>0</v>
      </c>
      <c r="R35" s="68">
        <v>0</v>
      </c>
      <c r="S35" s="68">
        <v>0</v>
      </c>
      <c r="T35" s="69">
        <v>0</v>
      </c>
      <c r="U35" s="68">
        <v>12000</v>
      </c>
      <c r="V35" s="68">
        <v>0</v>
      </c>
    </row>
    <row r="36" spans="1:22" ht="13.5" customHeight="1" x14ac:dyDescent="0.3">
      <c r="A36" s="26" t="s">
        <v>127</v>
      </c>
      <c r="B36" s="66"/>
      <c r="C36" s="67"/>
      <c r="D36" s="67"/>
      <c r="E36" s="68">
        <v>0</v>
      </c>
      <c r="F36" s="68">
        <v>0</v>
      </c>
      <c r="G36" s="68">
        <v>0</v>
      </c>
      <c r="H36" s="68">
        <v>10000</v>
      </c>
      <c r="I36" s="68">
        <v>30007</v>
      </c>
      <c r="J36" s="68">
        <v>73540</v>
      </c>
      <c r="K36" s="68">
        <v>0</v>
      </c>
      <c r="L36" s="68">
        <v>0</v>
      </c>
      <c r="M36" s="68">
        <v>5000</v>
      </c>
      <c r="N36" s="68">
        <v>0</v>
      </c>
      <c r="O36" s="69">
        <v>0</v>
      </c>
      <c r="P36" s="69">
        <v>0</v>
      </c>
      <c r="Q36" s="68">
        <v>0</v>
      </c>
      <c r="R36" s="68">
        <v>0</v>
      </c>
      <c r="S36" s="68">
        <v>0</v>
      </c>
      <c r="T36" s="69">
        <v>0</v>
      </c>
      <c r="U36" s="68">
        <v>35007</v>
      </c>
      <c r="V36" s="68">
        <v>83540</v>
      </c>
    </row>
    <row r="37" spans="1:22" ht="13.5" customHeight="1" x14ac:dyDescent="0.3">
      <c r="A37" s="26" t="s">
        <v>128</v>
      </c>
      <c r="B37" s="66"/>
      <c r="C37" s="67"/>
      <c r="D37" s="67"/>
      <c r="E37" s="68">
        <v>0</v>
      </c>
      <c r="F37" s="68">
        <v>0</v>
      </c>
      <c r="G37" s="68">
        <v>0</v>
      </c>
      <c r="H37" s="68">
        <v>11074</v>
      </c>
      <c r="I37" s="68">
        <v>0</v>
      </c>
      <c r="J37" s="68">
        <v>8000</v>
      </c>
      <c r="K37" s="68">
        <v>0</v>
      </c>
      <c r="L37" s="68">
        <v>0</v>
      </c>
      <c r="M37" s="68">
        <v>0</v>
      </c>
      <c r="N37" s="68">
        <v>133571</v>
      </c>
      <c r="O37" s="69">
        <v>0</v>
      </c>
      <c r="P37" s="69">
        <v>0</v>
      </c>
      <c r="Q37" s="68">
        <v>0</v>
      </c>
      <c r="R37" s="68">
        <v>0</v>
      </c>
      <c r="S37" s="68">
        <v>0</v>
      </c>
      <c r="T37" s="69">
        <v>0</v>
      </c>
      <c r="U37" s="68">
        <v>0</v>
      </c>
      <c r="V37" s="68">
        <v>152645</v>
      </c>
    </row>
    <row r="38" spans="1:22" ht="13.5" customHeight="1" x14ac:dyDescent="0.3">
      <c r="A38" s="26" t="s">
        <v>129</v>
      </c>
      <c r="B38" s="66"/>
      <c r="C38" s="67"/>
      <c r="D38" s="67"/>
      <c r="E38" s="68">
        <v>0</v>
      </c>
      <c r="F38" s="68">
        <v>0</v>
      </c>
      <c r="G38" s="68">
        <v>0</v>
      </c>
      <c r="H38" s="68">
        <v>0</v>
      </c>
      <c r="I38" s="68">
        <v>15000</v>
      </c>
      <c r="J38" s="68">
        <v>32400</v>
      </c>
      <c r="K38" s="68">
        <v>0</v>
      </c>
      <c r="L38" s="68">
        <v>0</v>
      </c>
      <c r="M38" s="68">
        <v>0</v>
      </c>
      <c r="N38" s="68">
        <v>0</v>
      </c>
      <c r="O38" s="69">
        <v>0</v>
      </c>
      <c r="P38" s="69">
        <v>0</v>
      </c>
      <c r="Q38" s="68">
        <v>0</v>
      </c>
      <c r="R38" s="68">
        <v>0</v>
      </c>
      <c r="S38" s="68">
        <v>0</v>
      </c>
      <c r="T38" s="69">
        <v>0</v>
      </c>
      <c r="U38" s="68">
        <v>15000</v>
      </c>
      <c r="V38" s="68">
        <v>32400</v>
      </c>
    </row>
    <row r="39" spans="1:22" ht="13.5" customHeight="1" x14ac:dyDescent="0.3">
      <c r="A39" s="26" t="s">
        <v>130</v>
      </c>
      <c r="B39" s="66"/>
      <c r="C39" s="67"/>
      <c r="D39" s="67"/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24">
        <v>0</v>
      </c>
      <c r="Q39" s="68">
        <v>0</v>
      </c>
      <c r="R39" s="68">
        <v>0</v>
      </c>
      <c r="S39" s="68">
        <v>0</v>
      </c>
      <c r="T39" s="68">
        <v>11431</v>
      </c>
      <c r="U39" s="68">
        <v>0</v>
      </c>
      <c r="V39" s="68">
        <v>11431</v>
      </c>
    </row>
    <row r="40" spans="1:22" ht="13.5" customHeight="1" x14ac:dyDescent="0.3">
      <c r="A40" s="26" t="s">
        <v>131</v>
      </c>
      <c r="B40" s="66"/>
      <c r="C40" s="67"/>
      <c r="D40" s="67"/>
      <c r="E40" s="68">
        <v>0</v>
      </c>
      <c r="F40" s="68">
        <v>0</v>
      </c>
      <c r="G40" s="68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0</v>
      </c>
      <c r="P40" s="68">
        <v>0</v>
      </c>
      <c r="Q40" s="68">
        <v>0</v>
      </c>
      <c r="R40" s="68">
        <v>0</v>
      </c>
      <c r="S40" s="68">
        <v>0</v>
      </c>
      <c r="T40" s="69">
        <v>0</v>
      </c>
      <c r="U40" s="68">
        <v>0</v>
      </c>
      <c r="V40" s="68">
        <v>0</v>
      </c>
    </row>
    <row r="41" spans="1:22" ht="13.5" customHeight="1" x14ac:dyDescent="0.3">
      <c r="A41" s="66" t="s">
        <v>132</v>
      </c>
      <c r="B41" s="66"/>
      <c r="C41" s="67"/>
      <c r="D41" s="67"/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8">
        <v>0</v>
      </c>
      <c r="Q41" s="68">
        <v>0</v>
      </c>
      <c r="R41" s="68">
        <v>0</v>
      </c>
      <c r="S41" s="68">
        <v>0</v>
      </c>
      <c r="T41" s="69">
        <v>0</v>
      </c>
      <c r="U41" s="68">
        <v>0</v>
      </c>
      <c r="V41" s="68">
        <v>0</v>
      </c>
    </row>
    <row r="42" spans="1:22" ht="13.5" customHeight="1" x14ac:dyDescent="0.3">
      <c r="A42" s="70" t="s">
        <v>133</v>
      </c>
      <c r="B42" s="71"/>
      <c r="C42" s="71"/>
      <c r="D42" s="72"/>
      <c r="E42" s="68">
        <v>1680470</v>
      </c>
      <c r="F42" s="68">
        <v>2077408</v>
      </c>
      <c r="G42" s="68">
        <v>293780</v>
      </c>
      <c r="H42" s="68">
        <v>1320620</v>
      </c>
      <c r="I42" s="68">
        <v>6005161</v>
      </c>
      <c r="J42" s="68">
        <v>6524595</v>
      </c>
      <c r="K42" s="68">
        <v>181108</v>
      </c>
      <c r="L42" s="68">
        <v>204355</v>
      </c>
      <c r="M42" s="68">
        <v>3973949</v>
      </c>
      <c r="N42" s="68">
        <v>4545546</v>
      </c>
      <c r="O42" s="68">
        <v>0</v>
      </c>
      <c r="P42" s="68">
        <v>0</v>
      </c>
      <c r="Q42" s="68">
        <v>369103</v>
      </c>
      <c r="R42" s="68">
        <v>430894</v>
      </c>
      <c r="S42" s="68">
        <v>45991</v>
      </c>
      <c r="T42" s="68">
        <v>11431</v>
      </c>
      <c r="U42" s="68">
        <v>12549562</v>
      </c>
      <c r="V42" s="68">
        <v>15114849</v>
      </c>
    </row>
  </sheetData>
  <mergeCells count="10">
    <mergeCell ref="O2:P2"/>
    <mergeCell ref="Q2:R2"/>
    <mergeCell ref="S2:T2"/>
    <mergeCell ref="A42:D42"/>
    <mergeCell ref="A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2E71-AF31-4323-A6B1-904F8DEECF09}">
  <dimension ref="A1:W42"/>
  <sheetViews>
    <sheetView topLeftCell="C1" workbookViewId="0">
      <selection activeCell="E1" sqref="E1:V1048576"/>
    </sheetView>
  </sheetViews>
  <sheetFormatPr defaultRowHeight="14.4" x14ac:dyDescent="0.3"/>
  <cols>
    <col min="4" max="4" width="10.6640625" customWidth="1"/>
    <col min="5" max="22" width="10.44140625" customWidth="1"/>
  </cols>
  <sheetData>
    <row r="1" spans="1:22" ht="12.75" customHeight="1" x14ac:dyDescent="0.3">
      <c r="A1" s="50" t="s">
        <v>134</v>
      </c>
      <c r="B1" s="51"/>
      <c r="C1" s="51"/>
      <c r="D1" s="51"/>
      <c r="E1" s="52"/>
      <c r="F1" s="53"/>
      <c r="G1" s="52"/>
      <c r="H1" s="53"/>
      <c r="I1" s="52"/>
      <c r="J1" s="52"/>
      <c r="K1" s="54"/>
      <c r="L1" s="53"/>
      <c r="M1" s="54"/>
      <c r="N1" s="53"/>
      <c r="O1" s="51"/>
      <c r="P1" s="51"/>
      <c r="Q1" s="2" t="s">
        <v>135</v>
      </c>
      <c r="R1" s="51"/>
      <c r="S1" s="51"/>
      <c r="T1" s="55"/>
    </row>
    <row r="2" spans="1:22" ht="36.75" customHeight="1" x14ac:dyDescent="0.3">
      <c r="A2" s="56"/>
      <c r="B2" s="57"/>
      <c r="C2" s="57"/>
      <c r="D2" s="57"/>
      <c r="E2" s="40" t="s">
        <v>84</v>
      </c>
      <c r="F2" s="58"/>
      <c r="G2" s="42" t="s">
        <v>85</v>
      </c>
      <c r="H2" s="59"/>
      <c r="I2" s="40" t="s">
        <v>86</v>
      </c>
      <c r="J2" s="60"/>
      <c r="K2" s="40" t="s">
        <v>87</v>
      </c>
      <c r="L2" s="61"/>
      <c r="M2" s="40" t="s">
        <v>88</v>
      </c>
      <c r="N2" s="60"/>
      <c r="O2" s="62" t="s">
        <v>89</v>
      </c>
      <c r="P2" s="63"/>
      <c r="Q2" s="40" t="s">
        <v>90</v>
      </c>
      <c r="R2" s="58"/>
      <c r="S2" s="40" t="s">
        <v>91</v>
      </c>
      <c r="T2" s="60"/>
      <c r="U2" s="64" t="s">
        <v>92</v>
      </c>
      <c r="V2" s="65" t="s">
        <v>93</v>
      </c>
    </row>
    <row r="3" spans="1:22" x14ac:dyDescent="0.3">
      <c r="A3" s="12" t="s">
        <v>94</v>
      </c>
      <c r="B3" s="12"/>
      <c r="C3" s="19"/>
      <c r="D3" s="20"/>
      <c r="E3" s="12" t="s">
        <v>5</v>
      </c>
      <c r="F3" s="12" t="s">
        <v>6</v>
      </c>
      <c r="G3" s="12" t="s">
        <v>5</v>
      </c>
      <c r="H3" s="12" t="s">
        <v>6</v>
      </c>
      <c r="I3" s="12" t="s">
        <v>5</v>
      </c>
      <c r="J3" s="12" t="s">
        <v>6</v>
      </c>
      <c r="K3" s="12" t="s">
        <v>5</v>
      </c>
      <c r="L3" s="12" t="s">
        <v>6</v>
      </c>
      <c r="M3" s="12" t="s">
        <v>5</v>
      </c>
      <c r="N3" s="12" t="s">
        <v>6</v>
      </c>
      <c r="O3" s="12" t="s">
        <v>5</v>
      </c>
      <c r="P3" s="12" t="s">
        <v>6</v>
      </c>
      <c r="Q3" s="12" t="s">
        <v>5</v>
      </c>
      <c r="R3" s="12" t="s">
        <v>6</v>
      </c>
      <c r="S3" s="12" t="s">
        <v>5</v>
      </c>
      <c r="T3" s="12" t="s">
        <v>6</v>
      </c>
      <c r="U3" s="12" t="s">
        <v>5</v>
      </c>
      <c r="V3" s="12" t="s">
        <v>6</v>
      </c>
    </row>
    <row r="4" spans="1:22" ht="12.75" customHeight="1" x14ac:dyDescent="0.3">
      <c r="A4" s="26" t="s">
        <v>95</v>
      </c>
      <c r="B4" s="26"/>
      <c r="C4" s="66"/>
      <c r="D4" s="67"/>
      <c r="E4" s="73">
        <v>150000</v>
      </c>
      <c r="F4" s="73">
        <v>250000</v>
      </c>
      <c r="G4" s="73">
        <v>0</v>
      </c>
      <c r="H4" s="73">
        <v>0</v>
      </c>
      <c r="I4" s="73">
        <v>0</v>
      </c>
      <c r="J4" s="73">
        <v>0</v>
      </c>
      <c r="K4" s="73">
        <v>43000</v>
      </c>
      <c r="L4" s="73">
        <v>43000</v>
      </c>
      <c r="M4" s="73">
        <v>0</v>
      </c>
      <c r="N4" s="73">
        <v>0</v>
      </c>
      <c r="O4" s="73">
        <v>0</v>
      </c>
      <c r="P4" s="73">
        <v>0</v>
      </c>
      <c r="Q4" s="73">
        <v>0</v>
      </c>
      <c r="R4" s="73">
        <v>0</v>
      </c>
      <c r="S4" s="73">
        <v>0</v>
      </c>
      <c r="T4" s="73">
        <v>0</v>
      </c>
      <c r="U4" s="73">
        <v>193000</v>
      </c>
      <c r="V4" s="73">
        <v>293000</v>
      </c>
    </row>
    <row r="5" spans="1:22" ht="12.75" customHeight="1" x14ac:dyDescent="0.3">
      <c r="A5" s="26" t="s">
        <v>96</v>
      </c>
      <c r="B5" s="26"/>
      <c r="C5" s="66"/>
      <c r="D5" s="67"/>
      <c r="E5" s="73">
        <v>0</v>
      </c>
      <c r="F5" s="73">
        <v>0</v>
      </c>
      <c r="G5" s="73">
        <v>0</v>
      </c>
      <c r="H5" s="73">
        <v>0</v>
      </c>
      <c r="I5" s="73">
        <v>0</v>
      </c>
      <c r="J5" s="73">
        <v>0</v>
      </c>
      <c r="K5" s="73">
        <v>0</v>
      </c>
      <c r="L5" s="73">
        <v>0</v>
      </c>
      <c r="M5" s="73">
        <v>0</v>
      </c>
      <c r="N5" s="73">
        <v>0</v>
      </c>
      <c r="O5" s="73">
        <v>0</v>
      </c>
      <c r="P5" s="73">
        <v>0</v>
      </c>
      <c r="Q5" s="73">
        <v>0</v>
      </c>
      <c r="R5" s="73">
        <v>0</v>
      </c>
      <c r="S5" s="73">
        <v>0</v>
      </c>
      <c r="T5" s="73">
        <v>0</v>
      </c>
      <c r="U5" s="73">
        <v>0</v>
      </c>
      <c r="V5" s="73">
        <v>0</v>
      </c>
    </row>
    <row r="6" spans="1:22" ht="12.75" customHeight="1" x14ac:dyDescent="0.3">
      <c r="A6" s="26" t="s">
        <v>97</v>
      </c>
      <c r="B6" s="66"/>
      <c r="C6" s="67"/>
      <c r="D6" s="67"/>
      <c r="E6" s="73">
        <v>0</v>
      </c>
      <c r="F6" s="73">
        <v>0</v>
      </c>
      <c r="G6" s="73">
        <v>0</v>
      </c>
      <c r="H6" s="73">
        <v>0</v>
      </c>
      <c r="I6" s="73">
        <v>40000</v>
      </c>
      <c r="J6" s="73">
        <v>35000</v>
      </c>
      <c r="K6" s="73">
        <v>0</v>
      </c>
      <c r="L6" s="73">
        <v>0</v>
      </c>
      <c r="M6" s="73">
        <v>0</v>
      </c>
      <c r="N6" s="73">
        <v>0</v>
      </c>
      <c r="O6" s="73">
        <v>0</v>
      </c>
      <c r="P6" s="73">
        <v>0</v>
      </c>
      <c r="Q6" s="73">
        <v>0</v>
      </c>
      <c r="R6" s="73">
        <v>0</v>
      </c>
      <c r="S6" s="73">
        <v>0</v>
      </c>
      <c r="T6" s="73">
        <v>0</v>
      </c>
      <c r="U6" s="73">
        <v>40000</v>
      </c>
      <c r="V6" s="73">
        <v>35000</v>
      </c>
    </row>
    <row r="7" spans="1:22" ht="12.75" customHeight="1" x14ac:dyDescent="0.3">
      <c r="A7" s="26" t="s">
        <v>98</v>
      </c>
      <c r="B7" s="66"/>
      <c r="C7" s="67"/>
      <c r="D7" s="67"/>
      <c r="E7" s="73">
        <v>10000</v>
      </c>
      <c r="F7" s="73">
        <v>10000</v>
      </c>
      <c r="G7" s="73">
        <v>0</v>
      </c>
      <c r="H7" s="73">
        <v>0</v>
      </c>
      <c r="I7" s="73">
        <v>0</v>
      </c>
      <c r="J7" s="73">
        <v>0</v>
      </c>
      <c r="K7" s="73">
        <v>0</v>
      </c>
      <c r="L7" s="73">
        <v>0</v>
      </c>
      <c r="M7" s="73">
        <v>0</v>
      </c>
      <c r="N7" s="73">
        <v>0</v>
      </c>
      <c r="O7" s="73">
        <v>0</v>
      </c>
      <c r="P7" s="73">
        <v>0</v>
      </c>
      <c r="Q7" s="73">
        <v>0</v>
      </c>
      <c r="R7" s="73">
        <v>0</v>
      </c>
      <c r="S7" s="73">
        <v>0</v>
      </c>
      <c r="T7" s="73">
        <v>0</v>
      </c>
      <c r="U7" s="73">
        <v>10000</v>
      </c>
      <c r="V7" s="73">
        <v>10000</v>
      </c>
    </row>
    <row r="8" spans="1:22" ht="12.75" customHeight="1" x14ac:dyDescent="0.3">
      <c r="A8" s="26" t="s">
        <v>99</v>
      </c>
      <c r="B8" s="66"/>
      <c r="C8" s="67"/>
      <c r="D8" s="67"/>
      <c r="E8" s="73">
        <v>20000</v>
      </c>
      <c r="F8" s="73">
        <v>20000</v>
      </c>
      <c r="G8" s="73">
        <v>0</v>
      </c>
      <c r="H8" s="73">
        <v>0</v>
      </c>
      <c r="I8" s="73">
        <v>1000</v>
      </c>
      <c r="J8" s="73">
        <v>1000</v>
      </c>
      <c r="K8" s="73">
        <v>1000</v>
      </c>
      <c r="L8" s="73">
        <v>1000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22000</v>
      </c>
      <c r="V8" s="73">
        <v>22000</v>
      </c>
    </row>
    <row r="9" spans="1:22" ht="12.75" customHeight="1" x14ac:dyDescent="0.3">
      <c r="A9" s="26" t="s">
        <v>100</v>
      </c>
      <c r="B9" s="66"/>
      <c r="C9" s="67"/>
      <c r="D9" s="67"/>
      <c r="E9" s="73">
        <v>0</v>
      </c>
      <c r="F9" s="73">
        <v>0</v>
      </c>
      <c r="G9" s="73">
        <v>0</v>
      </c>
      <c r="H9" s="73">
        <v>0</v>
      </c>
      <c r="I9" s="73">
        <v>500</v>
      </c>
      <c r="J9" s="73">
        <v>500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500</v>
      </c>
      <c r="V9" s="73">
        <v>500</v>
      </c>
    </row>
    <row r="10" spans="1:22" ht="12.75" customHeight="1" x14ac:dyDescent="0.3">
      <c r="A10" s="26" t="s">
        <v>101</v>
      </c>
      <c r="B10" s="66"/>
      <c r="C10" s="67"/>
      <c r="D10" s="67"/>
      <c r="E10" s="73">
        <v>3000</v>
      </c>
      <c r="F10" s="73">
        <v>4000</v>
      </c>
      <c r="G10" s="73">
        <v>0</v>
      </c>
      <c r="H10" s="73">
        <v>0</v>
      </c>
      <c r="I10" s="73">
        <v>500</v>
      </c>
      <c r="J10" s="73">
        <v>500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3500</v>
      </c>
      <c r="V10" s="73">
        <v>4500</v>
      </c>
    </row>
    <row r="11" spans="1:22" ht="12.75" customHeight="1" x14ac:dyDescent="0.3">
      <c r="A11" s="26" t="s">
        <v>102</v>
      </c>
      <c r="B11" s="66"/>
      <c r="C11" s="67"/>
      <c r="D11" s="67"/>
      <c r="E11" s="73">
        <v>21000</v>
      </c>
      <c r="F11" s="73">
        <v>20000</v>
      </c>
      <c r="G11" s="73">
        <v>0</v>
      </c>
      <c r="H11" s="73">
        <v>0</v>
      </c>
      <c r="I11" s="73">
        <v>6000</v>
      </c>
      <c r="J11" s="73">
        <v>6000</v>
      </c>
      <c r="K11" s="73">
        <v>4900</v>
      </c>
      <c r="L11" s="73">
        <v>5400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31900</v>
      </c>
      <c r="V11" s="73">
        <v>31400</v>
      </c>
    </row>
    <row r="12" spans="1:22" ht="12.75" customHeight="1" x14ac:dyDescent="0.3">
      <c r="A12" s="26" t="s">
        <v>103</v>
      </c>
      <c r="B12" s="66"/>
      <c r="C12" s="67"/>
      <c r="D12" s="67"/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</row>
    <row r="13" spans="1:22" ht="12.75" customHeight="1" x14ac:dyDescent="0.3">
      <c r="A13" s="26" t="s">
        <v>104</v>
      </c>
      <c r="B13" s="66"/>
      <c r="C13" s="67"/>
      <c r="D13" s="67"/>
      <c r="E13" s="73">
        <v>8000</v>
      </c>
      <c r="F13" s="73">
        <v>9000</v>
      </c>
      <c r="G13" s="73">
        <v>0</v>
      </c>
      <c r="H13" s="73">
        <v>0</v>
      </c>
      <c r="I13" s="73">
        <v>2000</v>
      </c>
      <c r="J13" s="73">
        <v>2000</v>
      </c>
      <c r="K13" s="73">
        <v>2200</v>
      </c>
      <c r="L13" s="73">
        <v>2200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12200</v>
      </c>
      <c r="V13" s="73">
        <v>13200</v>
      </c>
    </row>
    <row r="14" spans="1:22" ht="12.75" customHeight="1" x14ac:dyDescent="0.3">
      <c r="A14" s="26" t="s">
        <v>105</v>
      </c>
      <c r="B14" s="66"/>
      <c r="C14" s="67"/>
      <c r="D14" s="67"/>
      <c r="E14" s="73">
        <v>4000</v>
      </c>
      <c r="F14" s="73">
        <v>5000</v>
      </c>
      <c r="G14" s="73">
        <v>0</v>
      </c>
      <c r="H14" s="73">
        <v>0</v>
      </c>
      <c r="I14" s="73">
        <v>1000</v>
      </c>
      <c r="J14" s="73">
        <v>1000</v>
      </c>
      <c r="K14" s="73">
        <v>1100</v>
      </c>
      <c r="L14" s="73">
        <v>1100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6100</v>
      </c>
      <c r="V14" s="73">
        <v>7100</v>
      </c>
    </row>
    <row r="15" spans="1:22" ht="12.75" customHeight="1" x14ac:dyDescent="0.3">
      <c r="A15" s="26" t="s">
        <v>106</v>
      </c>
      <c r="B15" s="66"/>
      <c r="C15" s="67"/>
      <c r="D15" s="67"/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</row>
    <row r="16" spans="1:22" ht="12.75" customHeight="1" x14ac:dyDescent="0.3">
      <c r="A16" s="26" t="s">
        <v>107</v>
      </c>
      <c r="B16" s="66"/>
      <c r="C16" s="67"/>
      <c r="D16" s="67"/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</row>
    <row r="17" spans="1:22" ht="12.75" customHeight="1" x14ac:dyDescent="0.3">
      <c r="A17" s="26" t="s">
        <v>108</v>
      </c>
      <c r="B17" s="66"/>
      <c r="C17" s="67"/>
      <c r="D17" s="67"/>
      <c r="E17" s="73">
        <v>0</v>
      </c>
      <c r="F17" s="73">
        <v>0</v>
      </c>
      <c r="G17" s="73">
        <v>0</v>
      </c>
      <c r="H17" s="73">
        <v>0</v>
      </c>
      <c r="I17" s="73">
        <v>2500</v>
      </c>
      <c r="J17" s="73">
        <v>1000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2500</v>
      </c>
      <c r="V17" s="73">
        <v>1000</v>
      </c>
    </row>
    <row r="18" spans="1:22" ht="12.75" customHeight="1" x14ac:dyDescent="0.3">
      <c r="A18" s="26" t="s">
        <v>109</v>
      </c>
      <c r="B18" s="66"/>
      <c r="C18" s="67"/>
      <c r="D18" s="67"/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</row>
    <row r="19" spans="1:22" ht="12.75" customHeight="1" x14ac:dyDescent="0.3">
      <c r="A19" s="26" t="s">
        <v>110</v>
      </c>
      <c r="B19" s="66"/>
      <c r="C19" s="67"/>
      <c r="D19" s="67"/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</row>
    <row r="20" spans="1:22" ht="12.75" customHeight="1" x14ac:dyDescent="0.3">
      <c r="A20" s="26" t="s">
        <v>111</v>
      </c>
      <c r="B20" s="66"/>
      <c r="C20" s="67"/>
      <c r="D20" s="67"/>
      <c r="E20" s="73">
        <v>0</v>
      </c>
      <c r="F20" s="73">
        <v>0</v>
      </c>
      <c r="G20" s="73">
        <v>0</v>
      </c>
      <c r="H20" s="73">
        <v>0</v>
      </c>
      <c r="I20" s="73">
        <v>63274</v>
      </c>
      <c r="J20" s="73">
        <v>84806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63274</v>
      </c>
      <c r="V20" s="73">
        <v>84806</v>
      </c>
    </row>
    <row r="21" spans="1:22" ht="12.75" customHeight="1" x14ac:dyDescent="0.3">
      <c r="A21" s="26" t="s">
        <v>112</v>
      </c>
      <c r="B21" s="66"/>
      <c r="C21" s="67"/>
      <c r="D21" s="67"/>
      <c r="E21" s="73">
        <v>0</v>
      </c>
      <c r="F21" s="73">
        <v>0</v>
      </c>
      <c r="G21" s="73">
        <v>0</v>
      </c>
      <c r="H21" s="73">
        <v>0</v>
      </c>
      <c r="I21" s="73">
        <v>60000</v>
      </c>
      <c r="J21" s="73">
        <v>46000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60000</v>
      </c>
      <c r="V21" s="73">
        <v>46000</v>
      </c>
    </row>
    <row r="22" spans="1:22" ht="12.75" customHeight="1" x14ac:dyDescent="0.3">
      <c r="A22" s="26" t="s">
        <v>113</v>
      </c>
      <c r="B22" s="66"/>
      <c r="C22" s="67"/>
      <c r="D22" s="67"/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</row>
    <row r="23" spans="1:22" ht="12.75" customHeight="1" x14ac:dyDescent="0.3">
      <c r="A23" s="26" t="s">
        <v>114</v>
      </c>
      <c r="B23" s="66"/>
      <c r="C23" s="67"/>
      <c r="D23" s="67"/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</row>
    <row r="24" spans="1:22" ht="12.75" customHeight="1" x14ac:dyDescent="0.3">
      <c r="A24" s="26" t="s">
        <v>115</v>
      </c>
      <c r="B24" s="66"/>
      <c r="C24" s="67"/>
      <c r="D24" s="67"/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</row>
    <row r="25" spans="1:22" ht="12.75" customHeight="1" x14ac:dyDescent="0.3">
      <c r="A25" s="26" t="s">
        <v>116</v>
      </c>
      <c r="B25" s="66"/>
      <c r="C25" s="67"/>
      <c r="D25" s="67"/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</row>
    <row r="26" spans="1:22" ht="12.75" customHeight="1" x14ac:dyDescent="0.3">
      <c r="A26" s="26" t="s">
        <v>117</v>
      </c>
      <c r="B26" s="66"/>
      <c r="C26" s="67"/>
      <c r="D26" s="67"/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</row>
    <row r="27" spans="1:22" ht="12.75" customHeight="1" x14ac:dyDescent="0.3">
      <c r="A27" s="26" t="s">
        <v>118</v>
      </c>
      <c r="B27" s="66"/>
      <c r="C27" s="67"/>
      <c r="D27" s="67"/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</row>
    <row r="28" spans="1:22" ht="12.75" customHeight="1" x14ac:dyDescent="0.3">
      <c r="A28" s="12" t="s">
        <v>119</v>
      </c>
      <c r="B28" s="66"/>
      <c r="C28" s="67"/>
      <c r="D28" s="67"/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</row>
    <row r="29" spans="1:22" ht="12.75" customHeight="1" x14ac:dyDescent="0.3">
      <c r="A29" s="26" t="s">
        <v>120</v>
      </c>
      <c r="B29" s="66"/>
      <c r="C29" s="67"/>
      <c r="D29" s="67"/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</row>
    <row r="30" spans="1:22" ht="12.75" customHeight="1" x14ac:dyDescent="0.3">
      <c r="A30" s="12" t="s">
        <v>121</v>
      </c>
      <c r="B30" s="66"/>
      <c r="C30" s="67"/>
      <c r="D30" s="67"/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</row>
    <row r="31" spans="1:22" ht="12.75" customHeight="1" x14ac:dyDescent="0.3">
      <c r="A31" s="12" t="s">
        <v>122</v>
      </c>
      <c r="B31" s="66"/>
      <c r="C31" s="67"/>
      <c r="D31" s="67"/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</row>
    <row r="32" spans="1:22" ht="12.75" customHeight="1" x14ac:dyDescent="0.3">
      <c r="A32" s="12" t="s">
        <v>123</v>
      </c>
      <c r="B32" s="66"/>
      <c r="C32" s="67"/>
      <c r="D32" s="67"/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</row>
    <row r="33" spans="1:23" ht="12.75" customHeight="1" x14ac:dyDescent="0.3">
      <c r="A33" s="26" t="s">
        <v>124</v>
      </c>
      <c r="B33" s="66"/>
      <c r="C33" s="67"/>
      <c r="D33" s="67"/>
      <c r="E33" s="73">
        <v>0</v>
      </c>
      <c r="F33" s="73">
        <v>0</v>
      </c>
      <c r="G33" s="73">
        <v>0</v>
      </c>
      <c r="H33" s="73">
        <v>0</v>
      </c>
      <c r="I33" s="73">
        <v>200000</v>
      </c>
      <c r="J33" s="73">
        <v>481625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 t="s">
        <v>136</v>
      </c>
      <c r="V33" s="73">
        <v>481625</v>
      </c>
    </row>
    <row r="34" spans="1:23" ht="12.75" customHeight="1" x14ac:dyDescent="0.3">
      <c r="A34" s="26" t="s">
        <v>125</v>
      </c>
      <c r="B34" s="66"/>
      <c r="C34" s="67"/>
      <c r="D34" s="67"/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</row>
    <row r="35" spans="1:23" ht="12.75" customHeight="1" x14ac:dyDescent="0.3">
      <c r="A35" s="26" t="s">
        <v>126</v>
      </c>
      <c r="B35" s="66"/>
      <c r="C35" s="67"/>
      <c r="D35" s="67"/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</row>
    <row r="36" spans="1:23" ht="12.75" customHeight="1" x14ac:dyDescent="0.3">
      <c r="A36" s="26" t="s">
        <v>127</v>
      </c>
      <c r="B36" s="66"/>
      <c r="C36" s="67"/>
      <c r="D36" s="67"/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</row>
    <row r="37" spans="1:23" ht="12.75" customHeight="1" x14ac:dyDescent="0.3">
      <c r="A37" s="26" t="s">
        <v>128</v>
      </c>
      <c r="B37" s="66"/>
      <c r="C37" s="67"/>
      <c r="D37" s="67"/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</row>
    <row r="38" spans="1:23" ht="12.75" customHeight="1" x14ac:dyDescent="0.3">
      <c r="A38" s="26" t="s">
        <v>129</v>
      </c>
      <c r="B38" s="66"/>
      <c r="C38" s="67"/>
      <c r="D38" s="67"/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11000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11000</v>
      </c>
      <c r="V38" s="73">
        <v>0</v>
      </c>
    </row>
    <row r="39" spans="1:23" ht="12.75" customHeight="1" x14ac:dyDescent="0.3">
      <c r="A39" s="26" t="s">
        <v>130</v>
      </c>
      <c r="B39" s="66"/>
      <c r="C39" s="67"/>
      <c r="D39" s="67"/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4"/>
    </row>
    <row r="40" spans="1:23" ht="12.75" customHeight="1" x14ac:dyDescent="0.3">
      <c r="A40" s="26" t="s">
        <v>131</v>
      </c>
      <c r="B40" s="66"/>
      <c r="C40" s="67"/>
      <c r="D40" s="67"/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</row>
    <row r="41" spans="1:23" ht="12.75" customHeight="1" x14ac:dyDescent="0.3">
      <c r="A41" s="66" t="s">
        <v>132</v>
      </c>
      <c r="B41" s="66"/>
      <c r="C41" s="67"/>
      <c r="D41" s="67"/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</row>
    <row r="42" spans="1:23" ht="12.75" customHeight="1" x14ac:dyDescent="0.3">
      <c r="A42" s="70" t="s">
        <v>133</v>
      </c>
      <c r="B42" s="71"/>
      <c r="C42" s="71"/>
      <c r="D42" s="72"/>
      <c r="E42" s="73">
        <v>216000</v>
      </c>
      <c r="F42" s="73">
        <v>318000</v>
      </c>
      <c r="G42" s="73">
        <v>0</v>
      </c>
      <c r="H42" s="73">
        <v>0</v>
      </c>
      <c r="I42" s="73">
        <v>376774</v>
      </c>
      <c r="J42" s="73">
        <v>659431</v>
      </c>
      <c r="K42" s="73">
        <v>52200</v>
      </c>
      <c r="L42" s="73">
        <v>52700</v>
      </c>
      <c r="M42" s="73">
        <v>11000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655974</v>
      </c>
      <c r="V42" s="73">
        <v>1030131</v>
      </c>
    </row>
  </sheetData>
  <mergeCells count="10">
    <mergeCell ref="O2:P2"/>
    <mergeCell ref="Q2:R2"/>
    <mergeCell ref="S2:T2"/>
    <mergeCell ref="A42:D42"/>
    <mergeCell ref="A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E732E-2ECB-4938-BB7F-60A2052F8008}">
  <dimension ref="A1:V42"/>
  <sheetViews>
    <sheetView workbookViewId="0">
      <selection activeCell="E1" sqref="E1:V1048576"/>
    </sheetView>
  </sheetViews>
  <sheetFormatPr defaultRowHeight="14.4" x14ac:dyDescent="0.3"/>
  <cols>
    <col min="4" max="4" width="12.77734375" customWidth="1"/>
    <col min="5" max="22" width="10.77734375" customWidth="1"/>
  </cols>
  <sheetData>
    <row r="1" spans="1:22" x14ac:dyDescent="0.3">
      <c r="A1" s="50" t="s">
        <v>137</v>
      </c>
      <c r="B1" s="51"/>
      <c r="C1" s="51"/>
      <c r="D1" s="51"/>
      <c r="E1" s="52"/>
      <c r="F1" s="53"/>
      <c r="G1" s="52"/>
      <c r="H1" s="53"/>
      <c r="I1" s="52"/>
      <c r="J1" s="52"/>
      <c r="K1" s="54"/>
      <c r="L1" s="53"/>
      <c r="M1" s="54"/>
      <c r="N1" s="53"/>
      <c r="O1" s="51"/>
      <c r="P1" s="51"/>
      <c r="Q1" s="51"/>
      <c r="R1" s="51"/>
      <c r="S1" s="2" t="s">
        <v>138</v>
      </c>
      <c r="T1" s="55"/>
    </row>
    <row r="2" spans="1:22" ht="39.75" customHeight="1" x14ac:dyDescent="0.3">
      <c r="A2" s="56"/>
      <c r="B2" s="57"/>
      <c r="C2" s="57"/>
      <c r="D2" s="57"/>
      <c r="E2" s="40" t="s">
        <v>84</v>
      </c>
      <c r="F2" s="58"/>
      <c r="G2" s="42" t="s">
        <v>85</v>
      </c>
      <c r="H2" s="59"/>
      <c r="I2" s="40" t="s">
        <v>86</v>
      </c>
      <c r="J2" s="60"/>
      <c r="K2" s="40" t="s">
        <v>87</v>
      </c>
      <c r="L2" s="61"/>
      <c r="M2" s="40" t="s">
        <v>88</v>
      </c>
      <c r="N2" s="60"/>
      <c r="O2" s="62" t="s">
        <v>89</v>
      </c>
      <c r="P2" s="63"/>
      <c r="Q2" s="40" t="s">
        <v>90</v>
      </c>
      <c r="R2" s="58"/>
      <c r="S2" s="40" t="s">
        <v>91</v>
      </c>
      <c r="T2" s="60"/>
      <c r="U2" s="64" t="s">
        <v>92</v>
      </c>
      <c r="V2" s="65" t="s">
        <v>139</v>
      </c>
    </row>
    <row r="3" spans="1:22" ht="15" customHeight="1" x14ac:dyDescent="0.3">
      <c r="A3" s="12" t="s">
        <v>94</v>
      </c>
      <c r="B3" s="12"/>
      <c r="C3" s="19"/>
      <c r="D3" s="20"/>
      <c r="E3" s="12" t="s">
        <v>5</v>
      </c>
      <c r="F3" s="12" t="s">
        <v>6</v>
      </c>
      <c r="G3" s="12" t="s">
        <v>5</v>
      </c>
      <c r="H3" s="12" t="s">
        <v>6</v>
      </c>
      <c r="I3" s="12" t="s">
        <v>5</v>
      </c>
      <c r="J3" s="12" t="s">
        <v>6</v>
      </c>
      <c r="K3" s="12" t="s">
        <v>5</v>
      </c>
      <c r="L3" s="12" t="s">
        <v>6</v>
      </c>
      <c r="M3" s="12" t="s">
        <v>5</v>
      </c>
      <c r="N3" s="12" t="s">
        <v>6</v>
      </c>
      <c r="O3" s="12" t="s">
        <v>5</v>
      </c>
      <c r="P3" s="12" t="s">
        <v>6</v>
      </c>
      <c r="Q3" s="12" t="s">
        <v>5</v>
      </c>
      <c r="R3" s="12" t="s">
        <v>6</v>
      </c>
      <c r="S3" s="12" t="s">
        <v>5</v>
      </c>
      <c r="T3" s="12" t="s">
        <v>6</v>
      </c>
      <c r="U3" s="12" t="s">
        <v>5</v>
      </c>
      <c r="V3" s="12" t="s">
        <v>6</v>
      </c>
    </row>
    <row r="4" spans="1:22" ht="14.25" customHeight="1" x14ac:dyDescent="0.3">
      <c r="A4" s="26" t="s">
        <v>95</v>
      </c>
      <c r="B4" s="26"/>
      <c r="C4" s="66"/>
      <c r="D4" s="67"/>
      <c r="E4" s="73">
        <v>52000</v>
      </c>
      <c r="F4" s="73">
        <v>70000</v>
      </c>
      <c r="G4" s="75">
        <v>0</v>
      </c>
      <c r="H4" s="75">
        <v>0</v>
      </c>
      <c r="I4" s="73">
        <v>52000</v>
      </c>
      <c r="J4" s="73">
        <v>62000</v>
      </c>
      <c r="K4" s="73">
        <v>0</v>
      </c>
      <c r="L4" s="73">
        <v>0</v>
      </c>
      <c r="M4" s="73">
        <v>265000</v>
      </c>
      <c r="N4" s="73">
        <v>295000</v>
      </c>
      <c r="O4" s="73">
        <v>1375000</v>
      </c>
      <c r="P4" s="73">
        <v>1845000</v>
      </c>
      <c r="Q4" s="73">
        <v>15000</v>
      </c>
      <c r="R4" s="73">
        <v>15000</v>
      </c>
      <c r="S4" s="73">
        <v>82000</v>
      </c>
      <c r="T4" s="73">
        <v>105000</v>
      </c>
      <c r="U4" s="73">
        <v>1841000</v>
      </c>
      <c r="V4" s="73">
        <v>2392000</v>
      </c>
    </row>
    <row r="5" spans="1:22" ht="14.25" customHeight="1" x14ac:dyDescent="0.3">
      <c r="A5" s="26" t="s">
        <v>96</v>
      </c>
      <c r="B5" s="26"/>
      <c r="C5" s="66"/>
      <c r="D5" s="67"/>
      <c r="E5" s="73">
        <v>0</v>
      </c>
      <c r="F5" s="73">
        <v>0</v>
      </c>
      <c r="G5" s="75">
        <v>0</v>
      </c>
      <c r="H5" s="75">
        <v>0</v>
      </c>
      <c r="I5" s="73">
        <v>0</v>
      </c>
      <c r="J5" s="73">
        <v>0</v>
      </c>
      <c r="K5" s="73">
        <v>0</v>
      </c>
      <c r="L5" s="73">
        <v>0</v>
      </c>
      <c r="M5" s="73">
        <v>0</v>
      </c>
      <c r="N5" s="73">
        <v>0</v>
      </c>
      <c r="O5" s="73">
        <v>0</v>
      </c>
      <c r="P5" s="73">
        <v>0</v>
      </c>
      <c r="Q5" s="73">
        <v>0</v>
      </c>
      <c r="R5" s="73">
        <v>0</v>
      </c>
      <c r="S5" s="73">
        <v>0</v>
      </c>
      <c r="T5" s="73">
        <v>0</v>
      </c>
      <c r="U5" s="73">
        <v>0</v>
      </c>
      <c r="V5" s="73">
        <v>0</v>
      </c>
    </row>
    <row r="6" spans="1:22" ht="14.25" customHeight="1" x14ac:dyDescent="0.3">
      <c r="A6" s="26" t="s">
        <v>97</v>
      </c>
      <c r="B6" s="66"/>
      <c r="C6" s="67"/>
      <c r="D6" s="67"/>
      <c r="E6" s="73">
        <v>0</v>
      </c>
      <c r="F6" s="73">
        <v>0</v>
      </c>
      <c r="G6" s="75">
        <v>0</v>
      </c>
      <c r="H6" s="75">
        <v>0</v>
      </c>
      <c r="I6" s="73">
        <v>0</v>
      </c>
      <c r="J6" s="73">
        <v>0</v>
      </c>
      <c r="K6" s="73">
        <v>0</v>
      </c>
      <c r="L6" s="73">
        <v>0</v>
      </c>
      <c r="M6" s="73">
        <v>3000</v>
      </c>
      <c r="N6" s="73">
        <v>2000</v>
      </c>
      <c r="O6" s="73">
        <v>30000</v>
      </c>
      <c r="P6" s="73">
        <v>0</v>
      </c>
      <c r="Q6" s="73">
        <v>0</v>
      </c>
      <c r="R6" s="73">
        <v>0</v>
      </c>
      <c r="S6" s="73">
        <v>0</v>
      </c>
      <c r="T6" s="73">
        <v>0</v>
      </c>
      <c r="U6" s="73">
        <v>33000</v>
      </c>
      <c r="V6" s="73">
        <v>2000</v>
      </c>
    </row>
    <row r="7" spans="1:22" ht="14.25" customHeight="1" x14ac:dyDescent="0.3">
      <c r="A7" s="26" t="s">
        <v>98</v>
      </c>
      <c r="B7" s="66"/>
      <c r="C7" s="67"/>
      <c r="D7" s="67"/>
      <c r="E7" s="73">
        <v>160000</v>
      </c>
      <c r="F7" s="73">
        <v>160000</v>
      </c>
      <c r="G7" s="75">
        <v>0</v>
      </c>
      <c r="H7" s="75">
        <v>0</v>
      </c>
      <c r="I7" s="73">
        <v>0</v>
      </c>
      <c r="J7" s="73">
        <v>0</v>
      </c>
      <c r="K7" s="73">
        <v>1000</v>
      </c>
      <c r="L7" s="73">
        <v>1000</v>
      </c>
      <c r="M7" s="73">
        <v>0</v>
      </c>
      <c r="N7" s="73">
        <v>0</v>
      </c>
      <c r="O7" s="73">
        <v>41000</v>
      </c>
      <c r="P7" s="73">
        <v>78000</v>
      </c>
      <c r="Q7" s="73">
        <v>0</v>
      </c>
      <c r="R7" s="73">
        <v>0</v>
      </c>
      <c r="S7" s="73">
        <v>0</v>
      </c>
      <c r="T7" s="73">
        <v>0</v>
      </c>
      <c r="U7" s="73">
        <v>202000</v>
      </c>
      <c r="V7" s="73">
        <v>239000</v>
      </c>
    </row>
    <row r="8" spans="1:22" ht="14.25" customHeight="1" x14ac:dyDescent="0.3">
      <c r="A8" s="26" t="s">
        <v>99</v>
      </c>
      <c r="B8" s="66"/>
      <c r="C8" s="67"/>
      <c r="D8" s="67"/>
      <c r="E8" s="73">
        <v>0</v>
      </c>
      <c r="F8" s="73">
        <v>2000</v>
      </c>
      <c r="G8" s="75">
        <v>0</v>
      </c>
      <c r="H8" s="75">
        <v>0</v>
      </c>
      <c r="I8" s="73">
        <v>500</v>
      </c>
      <c r="J8" s="73">
        <v>2000</v>
      </c>
      <c r="K8" s="73">
        <v>0</v>
      </c>
      <c r="L8" s="73">
        <v>0</v>
      </c>
      <c r="M8" s="73">
        <v>8000</v>
      </c>
      <c r="N8" s="73">
        <v>7000</v>
      </c>
      <c r="O8" s="73">
        <v>41500</v>
      </c>
      <c r="P8" s="73">
        <v>56500</v>
      </c>
      <c r="Q8" s="73">
        <v>0</v>
      </c>
      <c r="R8" s="73">
        <v>0</v>
      </c>
      <c r="S8" s="73">
        <v>3000</v>
      </c>
      <c r="T8" s="73">
        <v>3000</v>
      </c>
      <c r="U8" s="73">
        <v>53000</v>
      </c>
      <c r="V8" s="73">
        <v>70500</v>
      </c>
    </row>
    <row r="9" spans="1:22" ht="14.25" customHeight="1" x14ac:dyDescent="0.3">
      <c r="A9" s="26" t="s">
        <v>100</v>
      </c>
      <c r="B9" s="66"/>
      <c r="C9" s="67"/>
      <c r="D9" s="67"/>
      <c r="E9" s="73">
        <v>0</v>
      </c>
      <c r="F9" s="73">
        <v>0</v>
      </c>
      <c r="G9" s="75">
        <v>0</v>
      </c>
      <c r="H9" s="75">
        <v>0</v>
      </c>
      <c r="I9" s="73">
        <v>1500</v>
      </c>
      <c r="J9" s="73">
        <v>1500</v>
      </c>
      <c r="K9" s="73">
        <v>0</v>
      </c>
      <c r="L9" s="73">
        <v>0</v>
      </c>
      <c r="M9" s="73">
        <v>0</v>
      </c>
      <c r="N9" s="73">
        <v>0</v>
      </c>
      <c r="O9" s="73">
        <v>15000</v>
      </c>
      <c r="P9" s="73">
        <v>30000</v>
      </c>
      <c r="Q9" s="73">
        <v>0</v>
      </c>
      <c r="R9" s="73">
        <v>0</v>
      </c>
      <c r="S9" s="73">
        <v>1000</v>
      </c>
      <c r="T9" s="73">
        <v>1000</v>
      </c>
      <c r="U9" s="73">
        <v>17500</v>
      </c>
      <c r="V9" s="73">
        <v>32500</v>
      </c>
    </row>
    <row r="10" spans="1:22" ht="14.25" customHeight="1" x14ac:dyDescent="0.3">
      <c r="A10" s="26" t="s">
        <v>101</v>
      </c>
      <c r="B10" s="66"/>
      <c r="C10" s="67"/>
      <c r="D10" s="67"/>
      <c r="E10" s="73">
        <v>0</v>
      </c>
      <c r="F10" s="73">
        <v>0</v>
      </c>
      <c r="G10" s="75">
        <v>0</v>
      </c>
      <c r="H10" s="75">
        <v>0</v>
      </c>
      <c r="I10" s="73">
        <v>1000</v>
      </c>
      <c r="J10" s="73">
        <v>1000</v>
      </c>
      <c r="K10" s="73">
        <v>0</v>
      </c>
      <c r="L10" s="73">
        <v>0</v>
      </c>
      <c r="M10" s="73">
        <v>1100</v>
      </c>
      <c r="N10" s="73">
        <v>1100</v>
      </c>
      <c r="O10" s="73">
        <v>41000</v>
      </c>
      <c r="P10" s="73">
        <v>46000</v>
      </c>
      <c r="Q10" s="73">
        <v>0</v>
      </c>
      <c r="R10" s="73">
        <v>0</v>
      </c>
      <c r="S10" s="73">
        <v>1000</v>
      </c>
      <c r="T10" s="73">
        <v>1000</v>
      </c>
      <c r="U10" s="73">
        <v>44100</v>
      </c>
      <c r="V10" s="73">
        <v>49100</v>
      </c>
    </row>
    <row r="11" spans="1:22" ht="14.25" customHeight="1" x14ac:dyDescent="0.3">
      <c r="A11" s="26" t="s">
        <v>102</v>
      </c>
      <c r="B11" s="66"/>
      <c r="C11" s="67"/>
      <c r="D11" s="67"/>
      <c r="E11" s="73">
        <v>30000</v>
      </c>
      <c r="F11" s="73">
        <v>20000</v>
      </c>
      <c r="G11" s="75">
        <v>0</v>
      </c>
      <c r="H11" s="75">
        <v>0</v>
      </c>
      <c r="I11" s="73">
        <v>7000</v>
      </c>
      <c r="J11" s="73">
        <v>8000</v>
      </c>
      <c r="K11" s="73">
        <v>0</v>
      </c>
      <c r="L11" s="73">
        <v>0</v>
      </c>
      <c r="M11" s="73">
        <v>31000</v>
      </c>
      <c r="N11" s="73">
        <v>36000</v>
      </c>
      <c r="O11" s="73">
        <v>152700</v>
      </c>
      <c r="P11" s="73">
        <v>209700</v>
      </c>
      <c r="Q11" s="73">
        <v>1000</v>
      </c>
      <c r="R11" s="73">
        <v>2000</v>
      </c>
      <c r="S11" s="73">
        <v>10000</v>
      </c>
      <c r="T11" s="73">
        <v>12000</v>
      </c>
      <c r="U11" s="73">
        <v>231700</v>
      </c>
      <c r="V11" s="73">
        <v>287700</v>
      </c>
    </row>
    <row r="12" spans="1:22" ht="14.25" customHeight="1" x14ac:dyDescent="0.3">
      <c r="A12" s="26" t="s">
        <v>103</v>
      </c>
      <c r="B12" s="66"/>
      <c r="C12" s="67"/>
      <c r="D12" s="67"/>
      <c r="E12" s="73">
        <v>0</v>
      </c>
      <c r="F12" s="73">
        <v>0</v>
      </c>
      <c r="G12" s="75">
        <v>0</v>
      </c>
      <c r="H12" s="75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</row>
    <row r="13" spans="1:22" ht="14.25" customHeight="1" x14ac:dyDescent="0.3">
      <c r="A13" s="26" t="s">
        <v>104</v>
      </c>
      <c r="B13" s="66"/>
      <c r="C13" s="67"/>
      <c r="D13" s="67"/>
      <c r="E13" s="73">
        <v>12000</v>
      </c>
      <c r="F13" s="73">
        <v>11000</v>
      </c>
      <c r="G13" s="75">
        <v>0</v>
      </c>
      <c r="H13" s="75">
        <v>0</v>
      </c>
      <c r="I13" s="73">
        <v>2000</v>
      </c>
      <c r="J13" s="73">
        <v>2000</v>
      </c>
      <c r="K13" s="73">
        <v>0</v>
      </c>
      <c r="L13" s="73">
        <v>0</v>
      </c>
      <c r="M13" s="73">
        <v>12200</v>
      </c>
      <c r="N13" s="73">
        <v>15000</v>
      </c>
      <c r="O13" s="73">
        <v>66900</v>
      </c>
      <c r="P13" s="73">
        <v>92900</v>
      </c>
      <c r="Q13" s="73">
        <v>500</v>
      </c>
      <c r="R13" s="73">
        <v>500</v>
      </c>
      <c r="S13" s="73">
        <v>4000</v>
      </c>
      <c r="T13" s="73">
        <v>5000</v>
      </c>
      <c r="U13" s="73">
        <v>97600</v>
      </c>
      <c r="V13" s="73">
        <v>126400</v>
      </c>
    </row>
    <row r="14" spans="1:22" ht="14.25" customHeight="1" x14ac:dyDescent="0.3">
      <c r="A14" s="26" t="s">
        <v>105</v>
      </c>
      <c r="B14" s="66"/>
      <c r="C14" s="67"/>
      <c r="D14" s="67"/>
      <c r="E14" s="73">
        <v>5000</v>
      </c>
      <c r="F14" s="73">
        <v>5000</v>
      </c>
      <c r="G14" s="75">
        <v>0</v>
      </c>
      <c r="H14" s="75">
        <v>0</v>
      </c>
      <c r="I14" s="73">
        <v>1000</v>
      </c>
      <c r="J14" s="73">
        <v>1000</v>
      </c>
      <c r="K14" s="73">
        <v>0</v>
      </c>
      <c r="L14" s="73">
        <v>0</v>
      </c>
      <c r="M14" s="73">
        <v>5000</v>
      </c>
      <c r="N14" s="73">
        <v>6000</v>
      </c>
      <c r="O14" s="73">
        <v>38600</v>
      </c>
      <c r="P14" s="73">
        <v>49600</v>
      </c>
      <c r="Q14" s="73">
        <v>300</v>
      </c>
      <c r="R14" s="73">
        <v>300</v>
      </c>
      <c r="S14" s="73">
        <v>2000</v>
      </c>
      <c r="T14" s="73">
        <v>3000</v>
      </c>
      <c r="U14" s="73">
        <v>51900</v>
      </c>
      <c r="V14" s="73">
        <v>64900</v>
      </c>
    </row>
    <row r="15" spans="1:22" ht="14.25" customHeight="1" x14ac:dyDescent="0.3">
      <c r="A15" s="26" t="s">
        <v>106</v>
      </c>
      <c r="B15" s="66"/>
      <c r="C15" s="67"/>
      <c r="D15" s="67"/>
      <c r="E15" s="73">
        <v>30000</v>
      </c>
      <c r="F15" s="73">
        <v>30000</v>
      </c>
      <c r="G15" s="75">
        <v>0</v>
      </c>
      <c r="H15" s="75">
        <v>0</v>
      </c>
      <c r="I15" s="73">
        <v>0</v>
      </c>
      <c r="J15" s="73">
        <v>0</v>
      </c>
      <c r="K15" s="73">
        <v>35000</v>
      </c>
      <c r="L15" s="73">
        <v>40000</v>
      </c>
      <c r="M15" s="73">
        <v>80000</v>
      </c>
      <c r="N15" s="73">
        <v>70000</v>
      </c>
      <c r="O15" s="73">
        <v>0</v>
      </c>
      <c r="P15" s="73">
        <v>0</v>
      </c>
      <c r="Q15" s="73">
        <v>2000</v>
      </c>
      <c r="R15" s="73">
        <v>2000</v>
      </c>
      <c r="S15" s="73">
        <v>0</v>
      </c>
      <c r="T15" s="73">
        <v>0</v>
      </c>
      <c r="U15" s="73">
        <v>147000</v>
      </c>
      <c r="V15" s="73">
        <v>142000</v>
      </c>
    </row>
    <row r="16" spans="1:22" ht="14.25" customHeight="1" x14ac:dyDescent="0.3">
      <c r="A16" s="26" t="s">
        <v>107</v>
      </c>
      <c r="B16" s="66"/>
      <c r="C16" s="67"/>
      <c r="D16" s="67"/>
      <c r="E16" s="73">
        <v>0</v>
      </c>
      <c r="F16" s="73">
        <v>0</v>
      </c>
      <c r="G16" s="75">
        <v>0</v>
      </c>
      <c r="H16" s="75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</row>
    <row r="17" spans="1:22" ht="14.25" customHeight="1" x14ac:dyDescent="0.3">
      <c r="A17" s="26" t="s">
        <v>108</v>
      </c>
      <c r="B17" s="66"/>
      <c r="C17" s="67"/>
      <c r="D17" s="67"/>
      <c r="E17" s="73">
        <v>0</v>
      </c>
      <c r="F17" s="73">
        <v>0</v>
      </c>
      <c r="G17" s="75">
        <v>0</v>
      </c>
      <c r="H17" s="75">
        <v>0</v>
      </c>
      <c r="I17" s="73">
        <v>700</v>
      </c>
      <c r="J17" s="73">
        <v>700</v>
      </c>
      <c r="K17" s="73">
        <v>1000</v>
      </c>
      <c r="L17" s="73">
        <v>1000</v>
      </c>
      <c r="M17" s="73">
        <v>5000</v>
      </c>
      <c r="N17" s="73">
        <v>5000</v>
      </c>
      <c r="O17" s="73">
        <v>12000</v>
      </c>
      <c r="P17" s="73">
        <v>12000</v>
      </c>
      <c r="Q17" s="73">
        <v>0</v>
      </c>
      <c r="R17" s="73">
        <v>0</v>
      </c>
      <c r="S17" s="73">
        <v>0</v>
      </c>
      <c r="T17" s="73">
        <v>0</v>
      </c>
      <c r="U17" s="73">
        <v>18700</v>
      </c>
      <c r="V17" s="73">
        <v>18700</v>
      </c>
    </row>
    <row r="18" spans="1:22" ht="14.25" customHeight="1" x14ac:dyDescent="0.3">
      <c r="A18" s="26" t="s">
        <v>109</v>
      </c>
      <c r="B18" s="66"/>
      <c r="C18" s="67"/>
      <c r="D18" s="67"/>
      <c r="E18" s="73">
        <v>0</v>
      </c>
      <c r="F18" s="73">
        <v>0</v>
      </c>
      <c r="G18" s="75">
        <v>0</v>
      </c>
      <c r="H18" s="75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</row>
    <row r="19" spans="1:22" ht="14.25" customHeight="1" x14ac:dyDescent="0.3">
      <c r="A19" s="26" t="s">
        <v>110</v>
      </c>
      <c r="B19" s="66"/>
      <c r="C19" s="67"/>
      <c r="D19" s="67"/>
      <c r="E19" s="73">
        <v>135000</v>
      </c>
      <c r="F19" s="73">
        <v>135000</v>
      </c>
      <c r="G19" s="75">
        <v>0</v>
      </c>
      <c r="H19" s="75">
        <v>0</v>
      </c>
      <c r="I19" s="73">
        <v>3000</v>
      </c>
      <c r="J19" s="73">
        <v>3000</v>
      </c>
      <c r="K19" s="73">
        <v>10000</v>
      </c>
      <c r="L19" s="73">
        <v>10000</v>
      </c>
      <c r="M19" s="73">
        <v>18000</v>
      </c>
      <c r="N19" s="73">
        <v>16000</v>
      </c>
      <c r="O19" s="73">
        <v>371000</v>
      </c>
      <c r="P19" s="73">
        <v>452500</v>
      </c>
      <c r="Q19" s="73">
        <v>27000</v>
      </c>
      <c r="R19" s="73">
        <v>55000</v>
      </c>
      <c r="S19" s="73">
        <v>70300</v>
      </c>
      <c r="T19" s="73">
        <v>75000</v>
      </c>
      <c r="U19" s="73">
        <v>634300</v>
      </c>
      <c r="V19" s="73">
        <v>746500</v>
      </c>
    </row>
    <row r="20" spans="1:22" ht="14.25" customHeight="1" x14ac:dyDescent="0.3">
      <c r="A20" s="26" t="s">
        <v>111</v>
      </c>
      <c r="B20" s="66"/>
      <c r="C20" s="67"/>
      <c r="D20" s="67"/>
      <c r="E20" s="73">
        <v>65000</v>
      </c>
      <c r="F20" s="73">
        <v>65000</v>
      </c>
      <c r="G20" s="75">
        <v>0</v>
      </c>
      <c r="H20" s="75">
        <v>0</v>
      </c>
      <c r="I20" s="73">
        <v>5000</v>
      </c>
      <c r="J20" s="73">
        <v>5000</v>
      </c>
      <c r="K20" s="73">
        <v>7000</v>
      </c>
      <c r="L20" s="73">
        <v>7000</v>
      </c>
      <c r="M20" s="73">
        <v>37000</v>
      </c>
      <c r="N20" s="73">
        <v>36000</v>
      </c>
      <c r="O20" s="73">
        <v>456000</v>
      </c>
      <c r="P20" s="73">
        <v>438788</v>
      </c>
      <c r="Q20" s="73">
        <v>19000</v>
      </c>
      <c r="R20" s="73">
        <v>19000</v>
      </c>
      <c r="S20" s="73">
        <v>7000</v>
      </c>
      <c r="T20" s="73">
        <v>7000</v>
      </c>
      <c r="U20" s="73">
        <v>596000</v>
      </c>
      <c r="V20" s="73">
        <v>577788</v>
      </c>
    </row>
    <row r="21" spans="1:22" ht="14.25" customHeight="1" x14ac:dyDescent="0.3">
      <c r="A21" s="26" t="s">
        <v>112</v>
      </c>
      <c r="B21" s="66"/>
      <c r="C21" s="67"/>
      <c r="D21" s="67"/>
      <c r="E21" s="73">
        <v>407000</v>
      </c>
      <c r="F21" s="73">
        <v>487000</v>
      </c>
      <c r="G21" s="75">
        <v>0</v>
      </c>
      <c r="H21" s="75">
        <v>0</v>
      </c>
      <c r="I21" s="73">
        <v>2000</v>
      </c>
      <c r="J21" s="73">
        <v>2000</v>
      </c>
      <c r="K21" s="73">
        <v>221000</v>
      </c>
      <c r="L21" s="73">
        <v>251000</v>
      </c>
      <c r="M21" s="73">
        <v>24500</v>
      </c>
      <c r="N21" s="73">
        <v>25500</v>
      </c>
      <c r="O21" s="73">
        <v>419600</v>
      </c>
      <c r="P21" s="73">
        <v>687800</v>
      </c>
      <c r="Q21" s="73">
        <v>110000</v>
      </c>
      <c r="R21" s="73">
        <v>110000</v>
      </c>
      <c r="S21" s="73">
        <v>65000</v>
      </c>
      <c r="T21" s="73">
        <v>66000</v>
      </c>
      <c r="U21" s="73">
        <v>1249100</v>
      </c>
      <c r="V21" s="73">
        <v>1629300</v>
      </c>
    </row>
    <row r="22" spans="1:22" ht="14.25" customHeight="1" x14ac:dyDescent="0.3">
      <c r="A22" s="26" t="s">
        <v>113</v>
      </c>
      <c r="B22" s="66"/>
      <c r="C22" s="67"/>
      <c r="D22" s="67"/>
      <c r="E22" s="73">
        <v>280800</v>
      </c>
      <c r="F22" s="73">
        <v>110000</v>
      </c>
      <c r="G22" s="75">
        <v>0</v>
      </c>
      <c r="H22" s="75">
        <v>0</v>
      </c>
      <c r="I22" s="73">
        <v>1000</v>
      </c>
      <c r="J22" s="73">
        <v>1000</v>
      </c>
      <c r="K22" s="73">
        <v>0</v>
      </c>
      <c r="L22" s="73">
        <v>5000</v>
      </c>
      <c r="M22" s="73">
        <v>2000</v>
      </c>
      <c r="N22" s="73">
        <v>4000</v>
      </c>
      <c r="O22" s="73">
        <v>104000</v>
      </c>
      <c r="P22" s="73">
        <v>175000</v>
      </c>
      <c r="Q22" s="73">
        <v>2000</v>
      </c>
      <c r="R22" s="73">
        <v>22000</v>
      </c>
      <c r="S22" s="73">
        <v>8000</v>
      </c>
      <c r="T22" s="73">
        <v>20000</v>
      </c>
      <c r="U22" s="73">
        <v>397800</v>
      </c>
      <c r="V22" s="73">
        <v>337000</v>
      </c>
    </row>
    <row r="23" spans="1:22" ht="14.25" customHeight="1" x14ac:dyDescent="0.3">
      <c r="A23" s="26" t="s">
        <v>114</v>
      </c>
      <c r="B23" s="66"/>
      <c r="C23" s="67"/>
      <c r="D23" s="67"/>
      <c r="E23" s="73">
        <v>1500</v>
      </c>
      <c r="F23" s="73">
        <v>1400</v>
      </c>
      <c r="G23" s="75">
        <v>0</v>
      </c>
      <c r="H23" s="75">
        <v>0</v>
      </c>
      <c r="I23" s="73">
        <v>0</v>
      </c>
      <c r="J23" s="73">
        <v>0</v>
      </c>
      <c r="K23" s="73">
        <v>0</v>
      </c>
      <c r="L23" s="73">
        <v>0</v>
      </c>
      <c r="M23" s="73">
        <v>100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400</v>
      </c>
      <c r="T23" s="73">
        <v>0</v>
      </c>
      <c r="U23" s="73">
        <v>2000</v>
      </c>
      <c r="V23" s="73">
        <v>1400</v>
      </c>
    </row>
    <row r="24" spans="1:22" ht="14.25" customHeight="1" x14ac:dyDescent="0.3">
      <c r="A24" s="26" t="s">
        <v>115</v>
      </c>
      <c r="B24" s="66"/>
      <c r="C24" s="67"/>
      <c r="D24" s="67"/>
      <c r="E24" s="73">
        <v>13500</v>
      </c>
      <c r="F24" s="73">
        <v>7000</v>
      </c>
      <c r="G24" s="75">
        <v>0</v>
      </c>
      <c r="H24" s="75">
        <v>0</v>
      </c>
      <c r="I24" s="73">
        <v>1000</v>
      </c>
      <c r="J24" s="73">
        <v>1000</v>
      </c>
      <c r="K24" s="73">
        <v>0</v>
      </c>
      <c r="L24" s="73">
        <v>0</v>
      </c>
      <c r="M24" s="73">
        <v>2200</v>
      </c>
      <c r="N24" s="73">
        <v>1200</v>
      </c>
      <c r="O24" s="73">
        <v>27000</v>
      </c>
      <c r="P24" s="73">
        <v>26500</v>
      </c>
      <c r="Q24" s="73">
        <v>600</v>
      </c>
      <c r="R24" s="73">
        <v>600</v>
      </c>
      <c r="S24" s="73">
        <v>0</v>
      </c>
      <c r="T24" s="73">
        <v>0</v>
      </c>
      <c r="U24" s="73">
        <v>44300</v>
      </c>
      <c r="V24" s="73">
        <v>36300</v>
      </c>
    </row>
    <row r="25" spans="1:22" ht="14.25" customHeight="1" x14ac:dyDescent="0.3">
      <c r="A25" s="26" t="s">
        <v>116</v>
      </c>
      <c r="B25" s="66"/>
      <c r="C25" s="67"/>
      <c r="D25" s="67"/>
      <c r="E25" s="73">
        <v>8000</v>
      </c>
      <c r="F25" s="73">
        <v>8000</v>
      </c>
      <c r="G25" s="75">
        <v>0</v>
      </c>
      <c r="H25" s="75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5000</v>
      </c>
      <c r="P25" s="73">
        <v>5000</v>
      </c>
      <c r="Q25" s="73">
        <v>0</v>
      </c>
      <c r="R25" s="73">
        <v>0</v>
      </c>
      <c r="S25" s="73">
        <v>0</v>
      </c>
      <c r="T25" s="73">
        <v>0</v>
      </c>
      <c r="U25" s="73">
        <v>13000</v>
      </c>
      <c r="V25" s="73">
        <v>13000</v>
      </c>
    </row>
    <row r="26" spans="1:22" ht="14.25" customHeight="1" x14ac:dyDescent="0.3">
      <c r="A26" s="26" t="s">
        <v>117</v>
      </c>
      <c r="B26" s="66"/>
      <c r="C26" s="67"/>
      <c r="D26" s="67"/>
      <c r="E26" s="73">
        <v>0</v>
      </c>
      <c r="F26" s="73">
        <v>0</v>
      </c>
      <c r="G26" s="75">
        <v>0</v>
      </c>
      <c r="H26" s="75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</row>
    <row r="27" spans="1:22" ht="14.25" customHeight="1" x14ac:dyDescent="0.3">
      <c r="A27" s="26" t="s">
        <v>118</v>
      </c>
      <c r="B27" s="66"/>
      <c r="C27" s="67"/>
      <c r="D27" s="67"/>
      <c r="E27" s="73">
        <v>7000</v>
      </c>
      <c r="F27" s="73">
        <v>11000</v>
      </c>
      <c r="G27" s="75">
        <v>0</v>
      </c>
      <c r="H27" s="75">
        <v>0</v>
      </c>
      <c r="I27" s="73">
        <v>1000</v>
      </c>
      <c r="J27" s="73">
        <v>1000</v>
      </c>
      <c r="K27" s="73">
        <v>0</v>
      </c>
      <c r="L27" s="73">
        <v>0</v>
      </c>
      <c r="M27" s="73">
        <v>600</v>
      </c>
      <c r="N27" s="73">
        <v>500</v>
      </c>
      <c r="O27" s="73">
        <v>8700</v>
      </c>
      <c r="P27" s="73">
        <v>8700</v>
      </c>
      <c r="Q27" s="73">
        <v>0</v>
      </c>
      <c r="R27" s="73">
        <v>0</v>
      </c>
      <c r="S27" s="73">
        <v>0</v>
      </c>
      <c r="T27" s="73">
        <v>0</v>
      </c>
      <c r="U27" s="73">
        <v>17300</v>
      </c>
      <c r="V27" s="73">
        <v>21200</v>
      </c>
    </row>
    <row r="28" spans="1:22" ht="14.25" customHeight="1" x14ac:dyDescent="0.3">
      <c r="A28" s="12" t="s">
        <v>119</v>
      </c>
      <c r="B28" s="66"/>
      <c r="C28" s="67"/>
      <c r="D28" s="67"/>
      <c r="E28" s="73">
        <v>100000</v>
      </c>
      <c r="F28" s="73">
        <v>295000</v>
      </c>
      <c r="G28" s="75">
        <v>0</v>
      </c>
      <c r="H28" s="75">
        <v>0</v>
      </c>
      <c r="I28" s="73">
        <v>0</v>
      </c>
      <c r="J28" s="73">
        <v>0</v>
      </c>
      <c r="K28" s="73">
        <v>0</v>
      </c>
      <c r="L28" s="73">
        <v>0</v>
      </c>
      <c r="M28" s="73">
        <v>400</v>
      </c>
      <c r="N28" s="73">
        <v>100</v>
      </c>
      <c r="O28" s="73">
        <v>15800</v>
      </c>
      <c r="P28" s="73">
        <v>15800</v>
      </c>
      <c r="Q28" s="73">
        <v>0</v>
      </c>
      <c r="R28" s="73">
        <v>0</v>
      </c>
      <c r="S28" s="73">
        <v>0</v>
      </c>
      <c r="T28" s="73">
        <v>0</v>
      </c>
      <c r="U28" s="73">
        <v>116200</v>
      </c>
      <c r="V28" s="73">
        <v>310900</v>
      </c>
    </row>
    <row r="29" spans="1:22" ht="14.25" customHeight="1" x14ac:dyDescent="0.3">
      <c r="A29" s="26" t="s">
        <v>120</v>
      </c>
      <c r="B29" s="66"/>
      <c r="C29" s="67"/>
      <c r="D29" s="67"/>
      <c r="E29" s="73">
        <v>0</v>
      </c>
      <c r="F29" s="73">
        <v>0</v>
      </c>
      <c r="G29" s="75">
        <v>0</v>
      </c>
      <c r="H29" s="75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</row>
    <row r="30" spans="1:22" ht="14.25" customHeight="1" x14ac:dyDescent="0.3">
      <c r="A30" s="12" t="s">
        <v>121</v>
      </c>
      <c r="B30" s="66"/>
      <c r="C30" s="67"/>
      <c r="D30" s="67"/>
      <c r="E30" s="73">
        <v>121400</v>
      </c>
      <c r="F30" s="73">
        <v>124400</v>
      </c>
      <c r="G30" s="75">
        <v>0</v>
      </c>
      <c r="H30" s="75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6000</v>
      </c>
      <c r="R30" s="73">
        <v>16000</v>
      </c>
      <c r="S30" s="73">
        <v>0</v>
      </c>
      <c r="T30" s="73">
        <v>0</v>
      </c>
      <c r="U30" s="73">
        <v>127400</v>
      </c>
      <c r="V30" s="73">
        <v>140400</v>
      </c>
    </row>
    <row r="31" spans="1:22" ht="14.25" customHeight="1" x14ac:dyDescent="0.3">
      <c r="A31" s="12" t="s">
        <v>122</v>
      </c>
      <c r="B31" s="66"/>
      <c r="C31" s="67"/>
      <c r="D31" s="67"/>
      <c r="E31" s="73">
        <v>0</v>
      </c>
      <c r="F31" s="73">
        <v>0</v>
      </c>
      <c r="G31" s="75">
        <v>0</v>
      </c>
      <c r="H31" s="75">
        <v>0</v>
      </c>
      <c r="I31" s="73">
        <v>0</v>
      </c>
      <c r="J31" s="73">
        <v>0</v>
      </c>
      <c r="K31" s="73">
        <v>0</v>
      </c>
      <c r="L31" s="73">
        <v>0</v>
      </c>
      <c r="M31" s="73">
        <v>39900</v>
      </c>
      <c r="N31" s="73">
        <v>43900</v>
      </c>
      <c r="O31" s="73">
        <v>0</v>
      </c>
      <c r="P31" s="73">
        <v>0</v>
      </c>
      <c r="Q31" s="73">
        <v>116000</v>
      </c>
      <c r="R31" s="73">
        <v>121000</v>
      </c>
      <c r="S31" s="73">
        <v>0</v>
      </c>
      <c r="T31" s="73">
        <v>0</v>
      </c>
      <c r="U31" s="73">
        <v>155900</v>
      </c>
      <c r="V31" s="73">
        <v>164900</v>
      </c>
    </row>
    <row r="32" spans="1:22" ht="14.25" customHeight="1" x14ac:dyDescent="0.3">
      <c r="A32" s="12" t="s">
        <v>123</v>
      </c>
      <c r="B32" s="66"/>
      <c r="C32" s="67"/>
      <c r="D32" s="67"/>
      <c r="E32" s="73">
        <v>6800</v>
      </c>
      <c r="F32" s="73">
        <v>10800</v>
      </c>
      <c r="G32" s="75">
        <v>0</v>
      </c>
      <c r="H32" s="75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500</v>
      </c>
      <c r="P32" s="73">
        <v>500</v>
      </c>
      <c r="Q32" s="73">
        <v>0</v>
      </c>
      <c r="R32" s="73">
        <v>0</v>
      </c>
      <c r="S32" s="73">
        <v>0</v>
      </c>
      <c r="T32" s="73">
        <v>0</v>
      </c>
      <c r="U32" s="73">
        <v>7300</v>
      </c>
      <c r="V32" s="73">
        <v>11300</v>
      </c>
    </row>
    <row r="33" spans="1:22" ht="14.25" customHeight="1" x14ac:dyDescent="0.3">
      <c r="A33" s="26" t="s">
        <v>124</v>
      </c>
      <c r="B33" s="66"/>
      <c r="C33" s="67"/>
      <c r="D33" s="67"/>
      <c r="E33" s="73">
        <v>50000</v>
      </c>
      <c r="F33" s="73">
        <v>442200</v>
      </c>
      <c r="G33" s="75">
        <v>0</v>
      </c>
      <c r="H33" s="75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112397</v>
      </c>
      <c r="P33" s="73">
        <v>280000</v>
      </c>
      <c r="Q33" s="73">
        <v>0</v>
      </c>
      <c r="R33" s="73">
        <v>0</v>
      </c>
      <c r="S33" s="73">
        <v>160000</v>
      </c>
      <c r="T33" s="73">
        <v>0</v>
      </c>
      <c r="U33" s="73">
        <v>322397</v>
      </c>
      <c r="V33" s="73">
        <v>722200</v>
      </c>
    </row>
    <row r="34" spans="1:22" ht="14.25" customHeight="1" x14ac:dyDescent="0.3">
      <c r="A34" s="26" t="s">
        <v>125</v>
      </c>
      <c r="B34" s="66"/>
      <c r="C34" s="67"/>
      <c r="D34" s="67"/>
      <c r="E34" s="73">
        <v>12000</v>
      </c>
      <c r="F34" s="73">
        <v>36000</v>
      </c>
      <c r="G34" s="75">
        <v>0</v>
      </c>
      <c r="H34" s="75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12000</v>
      </c>
      <c r="V34" s="73">
        <v>36000</v>
      </c>
    </row>
    <row r="35" spans="1:22" ht="14.25" customHeight="1" x14ac:dyDescent="0.3">
      <c r="A35" s="26" t="s">
        <v>126</v>
      </c>
      <c r="B35" s="66"/>
      <c r="C35" s="67"/>
      <c r="D35" s="67"/>
      <c r="E35" s="73">
        <v>0</v>
      </c>
      <c r="F35" s="73">
        <v>0</v>
      </c>
      <c r="G35" s="75">
        <v>0</v>
      </c>
      <c r="H35" s="75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</row>
    <row r="36" spans="1:22" ht="14.25" customHeight="1" x14ac:dyDescent="0.3">
      <c r="A36" s="26" t="s">
        <v>127</v>
      </c>
      <c r="B36" s="66"/>
      <c r="C36" s="67"/>
      <c r="D36" s="67"/>
      <c r="E36" s="73">
        <v>90000</v>
      </c>
      <c r="F36" s="73">
        <v>120000</v>
      </c>
      <c r="G36" s="75">
        <v>0</v>
      </c>
      <c r="H36" s="75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15000</v>
      </c>
      <c r="P36" s="73">
        <v>15000</v>
      </c>
      <c r="Q36" s="73">
        <v>0</v>
      </c>
      <c r="R36" s="73">
        <v>30000</v>
      </c>
      <c r="S36" s="73">
        <v>0</v>
      </c>
      <c r="T36" s="73">
        <v>5000</v>
      </c>
      <c r="U36" s="73">
        <v>105000</v>
      </c>
      <c r="V36" s="73">
        <v>170000</v>
      </c>
    </row>
    <row r="37" spans="1:22" ht="14.25" customHeight="1" x14ac:dyDescent="0.3">
      <c r="A37" s="26" t="s">
        <v>128</v>
      </c>
      <c r="B37" s="66"/>
      <c r="C37" s="67"/>
      <c r="D37" s="67"/>
      <c r="E37" s="73">
        <v>0</v>
      </c>
      <c r="F37" s="73">
        <v>0</v>
      </c>
      <c r="G37" s="75">
        <v>0</v>
      </c>
      <c r="H37" s="75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155000</v>
      </c>
      <c r="P37" s="73">
        <v>417000</v>
      </c>
      <c r="Q37" s="73">
        <v>0</v>
      </c>
      <c r="R37" s="73">
        <v>0</v>
      </c>
      <c r="S37" s="73">
        <v>0</v>
      </c>
      <c r="T37" s="73">
        <v>0</v>
      </c>
      <c r="U37" s="73">
        <v>155000</v>
      </c>
      <c r="V37" s="73">
        <v>417000</v>
      </c>
    </row>
    <row r="38" spans="1:22" ht="14.25" customHeight="1" x14ac:dyDescent="0.3">
      <c r="A38" s="26" t="s">
        <v>129</v>
      </c>
      <c r="B38" s="66"/>
      <c r="C38" s="67"/>
      <c r="D38" s="67"/>
      <c r="E38" s="73">
        <v>0</v>
      </c>
      <c r="F38" s="73">
        <v>22000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324000</v>
      </c>
      <c r="P38" s="73">
        <v>262216</v>
      </c>
      <c r="Q38" s="73">
        <v>0</v>
      </c>
      <c r="R38" s="73">
        <v>25600</v>
      </c>
      <c r="S38" s="73">
        <v>0</v>
      </c>
      <c r="T38" s="73">
        <v>0</v>
      </c>
      <c r="U38" s="73">
        <v>324000</v>
      </c>
      <c r="V38" s="73">
        <v>309816</v>
      </c>
    </row>
    <row r="39" spans="1:22" ht="14.25" customHeight="1" x14ac:dyDescent="0.3">
      <c r="A39" s="26" t="s">
        <v>130</v>
      </c>
      <c r="B39" s="66"/>
      <c r="C39" s="67"/>
      <c r="D39" s="67"/>
      <c r="E39" s="73">
        <v>0</v>
      </c>
      <c r="F39" s="73">
        <v>0</v>
      </c>
      <c r="G39" s="75">
        <v>0</v>
      </c>
      <c r="H39" s="75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349000</v>
      </c>
      <c r="P39" s="73">
        <v>318000</v>
      </c>
      <c r="Q39" s="73">
        <v>203000</v>
      </c>
      <c r="R39" s="73">
        <v>43000</v>
      </c>
      <c r="S39" s="73">
        <v>22000</v>
      </c>
      <c r="T39" s="73">
        <v>163902</v>
      </c>
      <c r="U39" s="73">
        <v>574000</v>
      </c>
      <c r="V39" s="73">
        <v>524902</v>
      </c>
    </row>
    <row r="40" spans="1:22" ht="14.25" customHeight="1" x14ac:dyDescent="0.3">
      <c r="A40" s="26" t="s">
        <v>131</v>
      </c>
      <c r="B40" s="66"/>
      <c r="C40" s="67"/>
      <c r="D40" s="67"/>
      <c r="E40" s="73">
        <v>143000</v>
      </c>
      <c r="F40" s="73">
        <v>185000</v>
      </c>
      <c r="G40" s="75">
        <v>0</v>
      </c>
      <c r="H40" s="75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143000</v>
      </c>
      <c r="V40" s="73">
        <v>185000</v>
      </c>
    </row>
    <row r="41" spans="1:22" ht="14.25" customHeight="1" x14ac:dyDescent="0.3">
      <c r="A41" s="66" t="s">
        <v>132</v>
      </c>
      <c r="B41" s="66"/>
      <c r="C41" s="67"/>
      <c r="D41" s="67"/>
      <c r="E41" s="73">
        <v>0</v>
      </c>
      <c r="F41" s="73">
        <v>0</v>
      </c>
      <c r="G41" s="75">
        <v>0</v>
      </c>
      <c r="H41" s="75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</row>
    <row r="42" spans="1:22" ht="14.25" customHeight="1" x14ac:dyDescent="0.3">
      <c r="A42" s="70" t="s">
        <v>133</v>
      </c>
      <c r="B42" s="71"/>
      <c r="C42" s="71"/>
      <c r="D42" s="72"/>
      <c r="E42" s="73">
        <v>1730000</v>
      </c>
      <c r="F42" s="73">
        <v>2357800</v>
      </c>
      <c r="G42" s="75">
        <v>0</v>
      </c>
      <c r="H42" s="75">
        <v>0</v>
      </c>
      <c r="I42" s="32">
        <v>78700</v>
      </c>
      <c r="J42" s="73">
        <v>91200</v>
      </c>
      <c r="K42" s="73">
        <v>275000</v>
      </c>
      <c r="L42" s="73">
        <v>315000</v>
      </c>
      <c r="M42" s="73">
        <v>535000</v>
      </c>
      <c r="N42" s="73">
        <v>564300</v>
      </c>
      <c r="O42" s="73">
        <v>4176697</v>
      </c>
      <c r="P42" s="73">
        <v>5522504</v>
      </c>
      <c r="Q42" s="32">
        <v>502400</v>
      </c>
      <c r="R42" s="73">
        <v>462000</v>
      </c>
      <c r="S42" s="73">
        <v>435700</v>
      </c>
      <c r="T42" s="73">
        <v>466902</v>
      </c>
      <c r="U42" s="73">
        <v>7733497</v>
      </c>
      <c r="V42" s="73">
        <v>9779706</v>
      </c>
    </row>
  </sheetData>
  <mergeCells count="10">
    <mergeCell ref="O2:P2"/>
    <mergeCell ref="Q2:R2"/>
    <mergeCell ref="S2:T2"/>
    <mergeCell ref="A42:D42"/>
    <mergeCell ref="A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B5565-A103-4B92-9ACA-5AD6DA24B0CA}">
  <dimension ref="A1:N69"/>
  <sheetViews>
    <sheetView tabSelected="1" workbookViewId="0">
      <selection activeCell="H2" sqref="H1:M1048576"/>
    </sheetView>
  </sheetViews>
  <sheetFormatPr defaultColWidth="8.88671875" defaultRowHeight="14.4" x14ac:dyDescent="0.3"/>
  <cols>
    <col min="1" max="5" width="8.88671875" style="35"/>
    <col min="6" max="6" width="16" style="35" customWidth="1"/>
    <col min="7" max="7" width="8.88671875" style="35"/>
    <col min="8" max="13" width="13.21875" style="35" customWidth="1"/>
    <col min="14" max="14" width="13.5546875" style="35" customWidth="1"/>
    <col min="15" max="16384" width="8.88671875" style="35"/>
  </cols>
  <sheetData>
    <row r="1" spans="1:13" x14ac:dyDescent="0.3">
      <c r="D1" s="76" t="s">
        <v>140</v>
      </c>
      <c r="E1" s="76"/>
      <c r="F1" s="76"/>
      <c r="G1" s="76"/>
      <c r="H1" s="76"/>
      <c r="I1" s="76"/>
      <c r="J1" s="77"/>
      <c r="K1" s="78" t="s">
        <v>141</v>
      </c>
      <c r="L1" s="78"/>
      <c r="M1" s="78"/>
    </row>
    <row r="3" spans="1:13" ht="71.400000000000006" customHeight="1" x14ac:dyDescent="0.3">
      <c r="A3" s="36" t="s">
        <v>142</v>
      </c>
      <c r="B3" s="79" t="s">
        <v>143</v>
      </c>
      <c r="C3" s="80"/>
      <c r="D3" s="80"/>
      <c r="E3" s="80"/>
      <c r="F3" s="81"/>
      <c r="G3" s="82" t="s">
        <v>144</v>
      </c>
      <c r="H3" s="83" t="s">
        <v>145</v>
      </c>
      <c r="I3" s="83" t="s">
        <v>146</v>
      </c>
      <c r="J3" s="83" t="s">
        <v>147</v>
      </c>
      <c r="K3" s="84" t="s">
        <v>148</v>
      </c>
      <c r="L3" s="83" t="s">
        <v>149</v>
      </c>
      <c r="M3" s="83" t="s">
        <v>150</v>
      </c>
    </row>
    <row r="4" spans="1:13" x14ac:dyDescent="0.3">
      <c r="B4" s="76" t="s">
        <v>151</v>
      </c>
      <c r="C4" s="76"/>
      <c r="D4" s="76"/>
      <c r="E4" s="76"/>
      <c r="F4" s="85"/>
      <c r="G4" s="86"/>
      <c r="H4" s="36"/>
      <c r="I4" s="36"/>
      <c r="J4" s="36"/>
      <c r="K4" s="36"/>
      <c r="L4" s="36"/>
      <c r="M4" s="87"/>
    </row>
    <row r="5" spans="1:13" x14ac:dyDescent="0.3">
      <c r="A5" s="88">
        <v>1</v>
      </c>
      <c r="B5" s="89" t="s">
        <v>152</v>
      </c>
      <c r="C5" s="89"/>
      <c r="D5" s="89"/>
      <c r="E5" s="89"/>
      <c r="F5" s="90"/>
      <c r="G5" s="91">
        <v>311</v>
      </c>
      <c r="H5" s="87"/>
      <c r="I5" s="87"/>
      <c r="J5" s="87"/>
      <c r="K5" s="87">
        <v>200000</v>
      </c>
      <c r="L5" s="36"/>
      <c r="M5" s="87"/>
    </row>
    <row r="6" spans="1:13" x14ac:dyDescent="0.3">
      <c r="A6" s="36">
        <v>2</v>
      </c>
      <c r="B6" s="92" t="s">
        <v>153</v>
      </c>
      <c r="C6" s="89"/>
      <c r="D6" s="89"/>
      <c r="E6" s="89"/>
      <c r="F6" s="90"/>
      <c r="G6" s="91">
        <v>322</v>
      </c>
      <c r="H6" s="87">
        <v>30000</v>
      </c>
      <c r="I6" s="87">
        <v>400000</v>
      </c>
      <c r="J6" s="87"/>
      <c r="K6" s="87"/>
      <c r="L6" s="36"/>
      <c r="M6" s="87"/>
    </row>
    <row r="7" spans="1:13" x14ac:dyDescent="0.3">
      <c r="A7" s="88">
        <v>3</v>
      </c>
      <c r="B7" s="92" t="s">
        <v>154</v>
      </c>
      <c r="C7" s="89"/>
      <c r="D7" s="89"/>
      <c r="E7" s="89"/>
      <c r="F7" s="90"/>
      <c r="G7" s="91">
        <v>322</v>
      </c>
      <c r="H7" s="87">
        <v>81625</v>
      </c>
      <c r="I7" s="87"/>
      <c r="J7" s="87"/>
      <c r="K7" s="87"/>
      <c r="L7" s="36"/>
      <c r="M7" s="87">
        <v>135000</v>
      </c>
    </row>
    <row r="8" spans="1:13" x14ac:dyDescent="0.3">
      <c r="A8" s="36">
        <v>4</v>
      </c>
      <c r="B8" s="92" t="s">
        <v>155</v>
      </c>
      <c r="C8" s="89"/>
      <c r="D8" s="89"/>
      <c r="E8" s="89"/>
      <c r="F8" s="90"/>
      <c r="G8" s="91">
        <v>322</v>
      </c>
      <c r="H8" s="87">
        <v>200000</v>
      </c>
      <c r="I8" s="87"/>
      <c r="J8" s="87"/>
      <c r="K8" s="87"/>
      <c r="L8" s="36"/>
      <c r="M8" s="87"/>
    </row>
    <row r="9" spans="1:13" x14ac:dyDescent="0.3">
      <c r="A9" s="88">
        <v>5</v>
      </c>
      <c r="B9" s="93" t="s">
        <v>156</v>
      </c>
      <c r="C9" s="94"/>
      <c r="D9" s="94"/>
      <c r="E9" s="94"/>
      <c r="F9" s="95"/>
      <c r="G9" s="91">
        <v>606</v>
      </c>
      <c r="H9" s="87">
        <v>20000</v>
      </c>
      <c r="I9" s="87">
        <v>110000</v>
      </c>
      <c r="J9" s="87"/>
      <c r="K9" s="87"/>
      <c r="L9" s="36"/>
      <c r="M9" s="87"/>
    </row>
    <row r="10" spans="1:13" x14ac:dyDescent="0.3">
      <c r="A10" s="36">
        <v>6</v>
      </c>
      <c r="B10" s="93" t="s">
        <v>157</v>
      </c>
      <c r="C10" s="94"/>
      <c r="D10" s="94"/>
      <c r="E10" s="94"/>
      <c r="F10" s="95"/>
      <c r="G10" s="91">
        <v>606</v>
      </c>
      <c r="H10" s="87">
        <v>18000</v>
      </c>
      <c r="I10" s="87">
        <v>132000</v>
      </c>
      <c r="J10" s="87"/>
      <c r="K10" s="87"/>
      <c r="L10" s="36"/>
      <c r="M10" s="87"/>
    </row>
    <row r="11" spans="1:13" x14ac:dyDescent="0.3">
      <c r="A11" s="88">
        <v>7</v>
      </c>
      <c r="B11" s="92" t="s">
        <v>158</v>
      </c>
      <c r="C11" s="89"/>
      <c r="D11" s="89"/>
      <c r="E11" s="89"/>
      <c r="F11" s="90"/>
      <c r="G11" s="91">
        <v>322</v>
      </c>
      <c r="H11" s="87"/>
      <c r="I11" s="87"/>
      <c r="J11" s="87"/>
      <c r="K11" s="87"/>
      <c r="L11" s="36"/>
      <c r="M11" s="87">
        <v>94912</v>
      </c>
    </row>
    <row r="12" spans="1:13" x14ac:dyDescent="0.3">
      <c r="A12" s="36">
        <v>8</v>
      </c>
      <c r="B12" t="s">
        <v>159</v>
      </c>
      <c r="C12" s="94"/>
      <c r="D12" s="94"/>
      <c r="E12" s="94"/>
      <c r="F12" s="95"/>
      <c r="G12" s="91">
        <v>311</v>
      </c>
      <c r="H12" s="87"/>
      <c r="I12" s="87"/>
      <c r="J12" s="87">
        <v>15000</v>
      </c>
      <c r="K12" s="87"/>
      <c r="L12" s="36"/>
      <c r="M12" s="87"/>
    </row>
    <row r="13" spans="1:13" x14ac:dyDescent="0.3">
      <c r="A13" s="88">
        <v>9</v>
      </c>
      <c r="B13" s="93" t="s">
        <v>160</v>
      </c>
      <c r="C13" s="94"/>
      <c r="D13" s="94"/>
      <c r="E13" s="94"/>
      <c r="F13" s="95"/>
      <c r="G13" s="91">
        <v>122</v>
      </c>
      <c r="H13" s="87">
        <v>2800</v>
      </c>
      <c r="I13" s="87"/>
      <c r="J13" s="87"/>
      <c r="K13" s="87"/>
      <c r="L13" s="36"/>
      <c r="M13" s="87"/>
    </row>
    <row r="14" spans="1:13" x14ac:dyDescent="0.3">
      <c r="A14" s="36">
        <v>10</v>
      </c>
      <c r="B14" s="93" t="s">
        <v>161</v>
      </c>
      <c r="C14" s="94"/>
      <c r="D14" s="94"/>
      <c r="E14" s="94"/>
      <c r="F14" s="95"/>
      <c r="G14" s="91">
        <v>122</v>
      </c>
      <c r="H14" s="87">
        <v>6600</v>
      </c>
      <c r="I14" s="87"/>
      <c r="J14" s="87"/>
      <c r="K14" s="87"/>
      <c r="L14" s="36"/>
      <c r="M14" s="87"/>
    </row>
    <row r="15" spans="1:13" x14ac:dyDescent="0.3">
      <c r="A15" s="88">
        <v>11</v>
      </c>
      <c r="B15" s="93" t="s">
        <v>162</v>
      </c>
      <c r="C15" s="94"/>
      <c r="D15" s="94"/>
      <c r="E15" s="94"/>
      <c r="F15" s="95"/>
      <c r="G15" s="91">
        <v>122</v>
      </c>
      <c r="H15" s="87">
        <v>2800</v>
      </c>
      <c r="I15" s="87"/>
      <c r="J15" s="87"/>
      <c r="K15" s="87"/>
      <c r="L15" s="36"/>
      <c r="M15" s="87"/>
    </row>
    <row r="16" spans="1:13" x14ac:dyDescent="0.3">
      <c r="A16" s="36"/>
      <c r="B16" s="96" t="s">
        <v>163</v>
      </c>
      <c r="C16" s="96"/>
      <c r="D16" s="96"/>
      <c r="E16" s="96"/>
      <c r="F16" s="96"/>
      <c r="G16" s="87"/>
      <c r="H16" s="87"/>
      <c r="I16" s="87"/>
      <c r="J16" s="87"/>
      <c r="K16" s="87"/>
      <c r="L16" s="87"/>
      <c r="M16" s="87"/>
    </row>
    <row r="17" spans="1:13" x14ac:dyDescent="0.3">
      <c r="A17" s="36">
        <v>1</v>
      </c>
      <c r="B17" s="35" t="s">
        <v>164</v>
      </c>
      <c r="C17" s="97"/>
      <c r="D17" s="97"/>
      <c r="E17" s="97"/>
      <c r="F17" s="98"/>
      <c r="G17" s="99">
        <v>122</v>
      </c>
      <c r="H17" s="87">
        <v>15000</v>
      </c>
      <c r="I17" s="87"/>
      <c r="J17" s="87"/>
      <c r="K17" s="87"/>
      <c r="L17" s="87"/>
      <c r="M17" s="87"/>
    </row>
    <row r="18" spans="1:13" x14ac:dyDescent="0.3">
      <c r="A18" s="36">
        <v>2</v>
      </c>
      <c r="B18" s="97" t="s">
        <v>165</v>
      </c>
      <c r="C18" s="100"/>
      <c r="D18" s="100"/>
      <c r="E18" s="100"/>
      <c r="F18" s="101"/>
      <c r="G18" s="102">
        <v>122</v>
      </c>
      <c r="H18" s="103">
        <v>21000</v>
      </c>
      <c r="I18" s="103"/>
      <c r="J18" s="103"/>
      <c r="K18" s="103"/>
      <c r="L18" s="103"/>
      <c r="M18" s="87"/>
    </row>
    <row r="19" spans="1:13" x14ac:dyDescent="0.3">
      <c r="A19" s="36">
        <v>3</v>
      </c>
      <c r="B19" s="97" t="s">
        <v>166</v>
      </c>
      <c r="C19" s="100"/>
      <c r="D19" s="100"/>
      <c r="E19" s="100"/>
      <c r="F19" s="101"/>
      <c r="G19" s="102">
        <v>122</v>
      </c>
      <c r="H19" s="103">
        <v>36000</v>
      </c>
      <c r="I19" s="103"/>
      <c r="J19" s="103"/>
      <c r="K19" s="103"/>
      <c r="L19" s="103"/>
      <c r="M19" s="87"/>
    </row>
    <row r="20" spans="1:13" x14ac:dyDescent="0.3">
      <c r="A20" s="36">
        <v>4</v>
      </c>
      <c r="B20" s="104" t="s">
        <v>167</v>
      </c>
      <c r="C20" s="105"/>
      <c r="D20" s="105"/>
      <c r="E20" s="105"/>
      <c r="F20" s="106"/>
      <c r="G20" s="107">
        <v>122</v>
      </c>
      <c r="H20" s="103">
        <v>20000</v>
      </c>
      <c r="I20" s="103"/>
      <c r="J20" s="103">
        <v>10000</v>
      </c>
      <c r="K20" s="103"/>
      <c r="L20" s="103"/>
      <c r="M20" s="87"/>
    </row>
    <row r="21" spans="1:13" x14ac:dyDescent="0.3">
      <c r="A21" s="36">
        <v>5</v>
      </c>
      <c r="B21" s="104" t="s">
        <v>168</v>
      </c>
      <c r="C21" s="105"/>
      <c r="D21" s="105"/>
      <c r="E21" s="105"/>
      <c r="F21" s="106"/>
      <c r="G21" s="107">
        <v>122</v>
      </c>
      <c r="H21" s="103">
        <v>4000</v>
      </c>
      <c r="I21" s="103"/>
      <c r="J21" s="103"/>
      <c r="K21" s="103"/>
      <c r="L21" s="103"/>
      <c r="M21" s="87"/>
    </row>
    <row r="22" spans="1:13" x14ac:dyDescent="0.3">
      <c r="A22" s="36">
        <v>6</v>
      </c>
      <c r="B22" s="108" t="s">
        <v>169</v>
      </c>
      <c r="C22" s="109"/>
      <c r="D22" s="109"/>
      <c r="E22" s="109"/>
      <c r="F22" s="110"/>
      <c r="G22" s="111">
        <v>832</v>
      </c>
      <c r="H22" s="87"/>
      <c r="I22" s="103"/>
      <c r="J22" s="87">
        <v>5000</v>
      </c>
      <c r="K22" s="103"/>
      <c r="L22" s="103"/>
      <c r="M22" s="87"/>
    </row>
    <row r="23" spans="1:13" ht="28.2" customHeight="1" x14ac:dyDescent="0.3">
      <c r="A23" s="36">
        <v>7</v>
      </c>
      <c r="B23" s="108" t="s">
        <v>170</v>
      </c>
      <c r="C23" s="89"/>
      <c r="D23" s="89"/>
      <c r="E23" s="89"/>
      <c r="F23" s="90"/>
      <c r="G23" s="91">
        <v>623</v>
      </c>
      <c r="H23" s="87"/>
      <c r="I23" s="87"/>
      <c r="J23" s="87"/>
      <c r="K23" s="87"/>
      <c r="L23" s="87">
        <v>192216</v>
      </c>
      <c r="M23" s="87"/>
    </row>
    <row r="24" spans="1:13" x14ac:dyDescent="0.3">
      <c r="A24" s="36">
        <v>8</v>
      </c>
      <c r="B24" s="112" t="s">
        <v>171</v>
      </c>
      <c r="C24" s="113"/>
      <c r="D24" s="113"/>
      <c r="E24" s="113"/>
      <c r="F24" s="114"/>
      <c r="G24" s="111">
        <v>623</v>
      </c>
      <c r="H24" s="87"/>
      <c r="I24" s="87"/>
      <c r="J24" s="87"/>
      <c r="K24" s="87"/>
      <c r="L24" s="87">
        <v>249000</v>
      </c>
      <c r="M24" s="87"/>
    </row>
    <row r="25" spans="1:13" ht="29.4" customHeight="1" x14ac:dyDescent="0.3">
      <c r="A25" s="36">
        <v>9</v>
      </c>
      <c r="B25" s="115" t="s">
        <v>172</v>
      </c>
      <c r="C25" s="113"/>
      <c r="D25" s="113"/>
      <c r="E25" s="113"/>
      <c r="F25" s="114"/>
      <c r="G25" s="111">
        <v>759</v>
      </c>
      <c r="H25" s="87">
        <v>30000</v>
      </c>
      <c r="I25" s="87"/>
      <c r="J25" s="87"/>
      <c r="K25" s="87"/>
      <c r="L25" s="87"/>
      <c r="M25" s="87"/>
    </row>
    <row r="26" spans="1:13" x14ac:dyDescent="0.3">
      <c r="A26" s="36">
        <v>10</v>
      </c>
      <c r="B26" s="112" t="s">
        <v>173</v>
      </c>
      <c r="C26" s="113"/>
      <c r="D26" s="113"/>
      <c r="E26" s="113"/>
      <c r="F26" s="114"/>
      <c r="G26" s="111">
        <v>759</v>
      </c>
      <c r="H26" s="87">
        <v>25600</v>
      </c>
      <c r="I26" s="87"/>
      <c r="J26" s="87"/>
      <c r="K26" s="87"/>
      <c r="L26" s="87"/>
      <c r="M26" s="87"/>
    </row>
    <row r="27" spans="1:13" x14ac:dyDescent="0.3">
      <c r="A27" s="36">
        <v>11</v>
      </c>
      <c r="B27" s="35" t="s">
        <v>174</v>
      </c>
      <c r="C27" s="116"/>
      <c r="D27" s="116"/>
      <c r="E27" s="116"/>
      <c r="F27" s="117"/>
      <c r="G27" s="111">
        <v>122</v>
      </c>
      <c r="H27" s="87">
        <v>22000</v>
      </c>
      <c r="I27" s="87"/>
      <c r="J27" s="87"/>
      <c r="K27" s="87"/>
      <c r="L27" s="87"/>
      <c r="M27" s="87"/>
    </row>
    <row r="28" spans="1:13" ht="15" customHeight="1" x14ac:dyDescent="0.3">
      <c r="A28" s="36">
        <v>12</v>
      </c>
      <c r="B28" s="92" t="s">
        <v>175</v>
      </c>
      <c r="C28" s="89"/>
      <c r="D28" s="89"/>
      <c r="E28" s="89"/>
      <c r="F28" s="90"/>
      <c r="G28" s="111">
        <v>619</v>
      </c>
      <c r="H28" s="118"/>
      <c r="I28" s="118"/>
      <c r="J28" s="118"/>
      <c r="K28" s="87"/>
      <c r="L28" s="87">
        <v>92000</v>
      </c>
      <c r="M28" s="87"/>
    </row>
    <row r="29" spans="1:13" ht="16.2" customHeight="1" x14ac:dyDescent="0.3">
      <c r="A29" s="36">
        <v>13</v>
      </c>
      <c r="B29" s="119" t="s">
        <v>176</v>
      </c>
      <c r="C29" s="120"/>
      <c r="D29" s="120"/>
      <c r="E29" s="120"/>
      <c r="F29" s="120"/>
      <c r="G29" s="111">
        <v>619</v>
      </c>
      <c r="H29" s="87">
        <v>11000</v>
      </c>
      <c r="I29" s="87"/>
      <c r="J29" s="87"/>
      <c r="K29" s="87"/>
      <c r="L29" s="87"/>
      <c r="M29" s="87"/>
    </row>
    <row r="30" spans="1:13" x14ac:dyDescent="0.3">
      <c r="A30" s="36">
        <v>14</v>
      </c>
      <c r="B30" s="108" t="s">
        <v>177</v>
      </c>
      <c r="C30" s="109"/>
      <c r="D30" s="109"/>
      <c r="E30" s="109"/>
      <c r="F30" s="110"/>
      <c r="G30" s="111">
        <v>622</v>
      </c>
      <c r="H30" s="87">
        <v>15000</v>
      </c>
      <c r="I30" s="87"/>
      <c r="J30" s="87"/>
      <c r="K30" s="87"/>
      <c r="L30" s="87"/>
      <c r="M30" s="87"/>
    </row>
    <row r="31" spans="1:13" x14ac:dyDescent="0.3">
      <c r="A31" s="36">
        <v>15</v>
      </c>
      <c r="B31" s="120" t="s">
        <v>178</v>
      </c>
      <c r="C31" s="120"/>
      <c r="D31" s="120"/>
      <c r="E31" s="120"/>
      <c r="F31" s="120"/>
      <c r="G31" s="91">
        <v>759</v>
      </c>
      <c r="H31" s="87">
        <v>43000</v>
      </c>
      <c r="I31" s="87"/>
      <c r="J31" s="87"/>
      <c r="K31" s="87"/>
      <c r="L31" s="87"/>
      <c r="M31" s="36"/>
    </row>
    <row r="32" spans="1:13" x14ac:dyDescent="0.3">
      <c r="A32" s="36">
        <v>16</v>
      </c>
      <c r="B32" s="120" t="s">
        <v>179</v>
      </c>
      <c r="C32" s="120"/>
      <c r="D32" s="120"/>
      <c r="E32" s="120"/>
      <c r="F32" s="120"/>
      <c r="G32" s="91">
        <v>603</v>
      </c>
      <c r="H32" s="87">
        <v>15600</v>
      </c>
      <c r="I32" s="87"/>
      <c r="J32" s="87"/>
      <c r="K32" s="87"/>
      <c r="L32" s="87"/>
      <c r="M32" s="87"/>
    </row>
    <row r="33" spans="1:13" x14ac:dyDescent="0.3">
      <c r="A33" s="36">
        <v>17</v>
      </c>
      <c r="B33" s="120" t="s">
        <v>180</v>
      </c>
      <c r="C33" s="120"/>
      <c r="D33" s="120"/>
      <c r="E33" s="120"/>
      <c r="F33" s="120"/>
      <c r="G33" s="91">
        <v>603</v>
      </c>
      <c r="H33" s="87">
        <v>2400</v>
      </c>
      <c r="I33" s="87"/>
      <c r="J33" s="87"/>
      <c r="K33" s="87"/>
      <c r="L33" s="87"/>
      <c r="M33" s="87"/>
    </row>
    <row r="34" spans="1:13" x14ac:dyDescent="0.3">
      <c r="A34" s="36">
        <v>18</v>
      </c>
      <c r="B34" s="120" t="s">
        <v>181</v>
      </c>
      <c r="C34" s="120"/>
      <c r="D34" s="120"/>
      <c r="E34" s="120"/>
      <c r="F34" s="120"/>
      <c r="G34" s="91">
        <v>606</v>
      </c>
      <c r="H34" s="87"/>
      <c r="I34" s="87"/>
      <c r="J34" s="87"/>
      <c r="K34" s="87"/>
      <c r="L34" s="87"/>
      <c r="M34" s="87"/>
    </row>
    <row r="35" spans="1:13" x14ac:dyDescent="0.3">
      <c r="A35" s="36">
        <v>19</v>
      </c>
      <c r="B35" s="112" t="s">
        <v>182</v>
      </c>
      <c r="C35" s="113"/>
      <c r="D35" s="113"/>
      <c r="E35" s="113"/>
      <c r="F35" s="114"/>
      <c r="G35" s="91">
        <v>606</v>
      </c>
      <c r="H35" s="87"/>
      <c r="I35" s="87"/>
      <c r="J35" s="87"/>
      <c r="K35" s="87"/>
      <c r="L35" s="36"/>
      <c r="M35" s="87"/>
    </row>
    <row r="36" spans="1:13" ht="27.6" customHeight="1" x14ac:dyDescent="0.3">
      <c r="A36" s="36">
        <v>20</v>
      </c>
      <c r="B36" s="119" t="s">
        <v>183</v>
      </c>
      <c r="C36" s="120"/>
      <c r="D36" s="120"/>
      <c r="E36" s="120"/>
      <c r="F36" s="120"/>
      <c r="G36" s="91">
        <v>621</v>
      </c>
      <c r="H36" s="87">
        <v>20000</v>
      </c>
      <c r="I36" s="87">
        <v>280000</v>
      </c>
      <c r="J36" s="87"/>
      <c r="K36" s="87"/>
      <c r="L36" s="87"/>
      <c r="M36" s="87">
        <v>352050</v>
      </c>
    </row>
    <row r="37" spans="1:13" ht="15.6" customHeight="1" x14ac:dyDescent="0.3">
      <c r="A37" s="36">
        <v>21</v>
      </c>
      <c r="B37" s="119" t="s">
        <v>184</v>
      </c>
      <c r="C37" s="120"/>
      <c r="D37" s="120"/>
      <c r="E37" s="120"/>
      <c r="F37" s="120"/>
      <c r="G37" s="91">
        <v>562</v>
      </c>
      <c r="H37" s="87"/>
      <c r="I37" s="87"/>
      <c r="J37" s="87">
        <v>42571</v>
      </c>
      <c r="K37" s="87"/>
      <c r="L37" s="87"/>
      <c r="M37" s="87"/>
    </row>
    <row r="38" spans="1:13" x14ac:dyDescent="0.3">
      <c r="A38" s="36">
        <v>22</v>
      </c>
      <c r="B38" s="121" t="s">
        <v>185</v>
      </c>
      <c r="C38" s="121"/>
      <c r="D38" s="121"/>
      <c r="E38" s="121"/>
      <c r="F38" s="121"/>
      <c r="G38" s="91">
        <v>832</v>
      </c>
      <c r="H38" s="87">
        <v>50000</v>
      </c>
      <c r="I38" s="87">
        <v>110000</v>
      </c>
      <c r="J38" s="87"/>
      <c r="K38" s="87"/>
      <c r="L38" s="87"/>
      <c r="M38" s="87"/>
    </row>
    <row r="39" spans="1:13" ht="28.8" customHeight="1" x14ac:dyDescent="0.3">
      <c r="A39" s="36">
        <v>23</v>
      </c>
      <c r="B39" s="108" t="s">
        <v>186</v>
      </c>
      <c r="C39" s="89"/>
      <c r="D39" s="89"/>
      <c r="E39" s="89"/>
      <c r="F39" s="90"/>
      <c r="G39" s="91">
        <v>389</v>
      </c>
      <c r="H39" s="87">
        <v>60000</v>
      </c>
      <c r="I39" s="87">
        <v>0</v>
      </c>
      <c r="J39" s="87"/>
      <c r="K39" s="87"/>
      <c r="L39" s="87"/>
      <c r="M39" s="87"/>
    </row>
    <row r="40" spans="1:13" x14ac:dyDescent="0.3">
      <c r="A40" s="36">
        <v>24</v>
      </c>
      <c r="B40" s="120" t="s">
        <v>187</v>
      </c>
      <c r="C40" s="120"/>
      <c r="D40" s="120"/>
      <c r="E40" s="120"/>
      <c r="F40" s="120"/>
      <c r="G40" s="91">
        <v>603</v>
      </c>
      <c r="H40" s="87"/>
      <c r="I40" s="87"/>
      <c r="J40" s="87"/>
      <c r="K40" s="87"/>
      <c r="L40" s="87"/>
      <c r="M40" s="36"/>
    </row>
    <row r="41" spans="1:13" x14ac:dyDescent="0.3">
      <c r="A41" s="36">
        <v>25</v>
      </c>
      <c r="B41" s="88" t="s">
        <v>188</v>
      </c>
      <c r="C41" s="97"/>
      <c r="D41" s="97"/>
      <c r="E41" s="97"/>
      <c r="F41" s="122"/>
      <c r="G41" s="91">
        <v>239</v>
      </c>
      <c r="H41" s="87"/>
      <c r="I41" s="87"/>
      <c r="J41" s="87">
        <v>11074</v>
      </c>
      <c r="K41" s="87"/>
      <c r="L41" s="87"/>
      <c r="M41" s="36"/>
    </row>
    <row r="42" spans="1:13" x14ac:dyDescent="0.3">
      <c r="A42" s="36">
        <v>26</v>
      </c>
      <c r="B42" s="120" t="s">
        <v>189</v>
      </c>
      <c r="C42" s="120"/>
      <c r="D42" s="120"/>
      <c r="E42" s="120"/>
      <c r="F42" s="120"/>
      <c r="G42" s="91">
        <v>603</v>
      </c>
      <c r="H42" s="87"/>
      <c r="I42" s="87"/>
      <c r="J42" s="87"/>
      <c r="K42" s="87"/>
      <c r="L42" s="87"/>
      <c r="M42" s="87">
        <v>290000</v>
      </c>
    </row>
    <row r="43" spans="1:13" ht="15" customHeight="1" x14ac:dyDescent="0.3">
      <c r="A43" s="36">
        <v>27</v>
      </c>
      <c r="B43" s="120" t="s">
        <v>190</v>
      </c>
      <c r="C43" s="120"/>
      <c r="D43" s="120"/>
      <c r="E43" s="120"/>
      <c r="F43" s="120"/>
      <c r="G43" s="91">
        <v>311</v>
      </c>
      <c r="H43" s="87"/>
      <c r="I43" s="87"/>
      <c r="J43" s="87">
        <v>2000</v>
      </c>
      <c r="K43" s="87"/>
      <c r="L43" s="87"/>
      <c r="M43" s="87"/>
    </row>
    <row r="44" spans="1:13" ht="15" customHeight="1" x14ac:dyDescent="0.3">
      <c r="A44" s="36">
        <v>28</v>
      </c>
      <c r="B44" s="123" t="s">
        <v>191</v>
      </c>
      <c r="C44" s="124"/>
      <c r="D44" s="124"/>
      <c r="E44" s="124"/>
      <c r="F44" s="125"/>
      <c r="G44" s="91">
        <v>832</v>
      </c>
      <c r="H44" s="87">
        <v>3902</v>
      </c>
      <c r="I44" s="87"/>
      <c r="J44" s="87">
        <v>11431</v>
      </c>
      <c r="K44" s="87"/>
      <c r="L44" s="87"/>
      <c r="M44" s="87"/>
    </row>
    <row r="45" spans="1:13" ht="15" customHeight="1" x14ac:dyDescent="0.3">
      <c r="A45" s="36">
        <v>29</v>
      </c>
      <c r="B45" s="123" t="s">
        <v>192</v>
      </c>
      <c r="C45" s="124"/>
      <c r="D45" s="124"/>
      <c r="E45" s="124"/>
      <c r="F45" s="125"/>
      <c r="G45" s="91">
        <v>832</v>
      </c>
      <c r="H45" s="87"/>
      <c r="I45" s="87"/>
      <c r="J45" s="87"/>
      <c r="K45" s="87"/>
      <c r="L45" s="87"/>
      <c r="M45" s="87"/>
    </row>
    <row r="46" spans="1:13" ht="15" customHeight="1" x14ac:dyDescent="0.3">
      <c r="A46" s="36">
        <v>30</v>
      </c>
      <c r="B46" s="126" t="s">
        <v>193</v>
      </c>
      <c r="C46" s="124"/>
      <c r="D46" s="124"/>
      <c r="E46" s="124"/>
      <c r="F46" s="125"/>
      <c r="G46" s="91">
        <v>627</v>
      </c>
      <c r="H46" s="87"/>
      <c r="I46" s="87"/>
      <c r="J46" s="87"/>
      <c r="K46" s="87"/>
      <c r="L46" s="87">
        <v>70000</v>
      </c>
      <c r="M46" s="87"/>
    </row>
    <row r="47" spans="1:13" ht="15" customHeight="1" x14ac:dyDescent="0.3">
      <c r="A47" s="36">
        <v>31</v>
      </c>
      <c r="B47" s="126" t="s">
        <v>194</v>
      </c>
      <c r="C47" s="124"/>
      <c r="D47" s="124"/>
      <c r="E47" s="124"/>
      <c r="F47" s="125"/>
      <c r="G47" s="91">
        <v>619</v>
      </c>
      <c r="H47" s="87">
        <v>65000</v>
      </c>
      <c r="I47" s="87"/>
      <c r="J47" s="87"/>
      <c r="K47" s="87"/>
      <c r="L47" s="87"/>
      <c r="M47" s="87"/>
    </row>
    <row r="48" spans="1:13" x14ac:dyDescent="0.3">
      <c r="A48" s="36">
        <v>32</v>
      </c>
      <c r="B48" s="126" t="s">
        <v>195</v>
      </c>
      <c r="C48" s="124"/>
      <c r="D48" s="124"/>
      <c r="E48" s="124"/>
      <c r="F48" s="125"/>
      <c r="G48" s="91">
        <v>282</v>
      </c>
      <c r="H48" s="87"/>
      <c r="I48" s="87"/>
      <c r="J48" s="87">
        <v>2000</v>
      </c>
      <c r="K48" s="87"/>
      <c r="L48" s="87"/>
      <c r="M48" s="87"/>
    </row>
    <row r="49" spans="1:13" x14ac:dyDescent="0.3">
      <c r="A49" s="36">
        <v>33</v>
      </c>
      <c r="B49" s="126" t="s">
        <v>196</v>
      </c>
      <c r="C49" s="124"/>
      <c r="D49" s="124"/>
      <c r="E49" s="124"/>
      <c r="F49" s="125"/>
      <c r="G49" s="91">
        <v>437</v>
      </c>
      <c r="H49" s="87"/>
      <c r="I49" s="87"/>
      <c r="J49" s="87">
        <v>8000</v>
      </c>
      <c r="K49" s="87"/>
      <c r="L49" s="87"/>
      <c r="M49" s="87"/>
    </row>
    <row r="50" spans="1:13" x14ac:dyDescent="0.3">
      <c r="A50" s="36">
        <v>34</v>
      </c>
      <c r="B50" s="126" t="s">
        <v>197</v>
      </c>
      <c r="C50" s="124"/>
      <c r="D50" s="124"/>
      <c r="E50" s="124"/>
      <c r="F50" s="125"/>
      <c r="G50" s="91">
        <v>311</v>
      </c>
      <c r="H50" s="87"/>
      <c r="I50" s="87"/>
      <c r="J50" s="87">
        <v>50000</v>
      </c>
      <c r="K50" s="87"/>
      <c r="L50" s="87"/>
      <c r="M50" s="87"/>
    </row>
    <row r="51" spans="1:13" x14ac:dyDescent="0.3">
      <c r="A51" s="36">
        <v>35</v>
      </c>
      <c r="B51" s="126" t="s">
        <v>198</v>
      </c>
      <c r="C51" s="124"/>
      <c r="D51" s="124"/>
      <c r="E51" s="124"/>
      <c r="F51" s="125"/>
      <c r="G51" s="91">
        <v>541</v>
      </c>
      <c r="H51" s="87"/>
      <c r="I51" s="87"/>
      <c r="J51" s="87">
        <v>91000</v>
      </c>
      <c r="K51" s="87"/>
      <c r="L51" s="87"/>
      <c r="M51" s="87"/>
    </row>
    <row r="52" spans="1:13" x14ac:dyDescent="0.3">
      <c r="A52" s="36">
        <v>36</v>
      </c>
      <c r="B52" s="92" t="s">
        <v>199</v>
      </c>
      <c r="C52" s="89"/>
      <c r="D52" s="89"/>
      <c r="E52" s="89"/>
      <c r="F52" s="90"/>
      <c r="G52" s="91">
        <v>541</v>
      </c>
      <c r="H52" s="87"/>
      <c r="I52" s="87"/>
      <c r="J52" s="87">
        <v>1500</v>
      </c>
      <c r="K52" s="87"/>
      <c r="L52" s="87"/>
      <c r="M52" s="36"/>
    </row>
    <row r="53" spans="1:13" x14ac:dyDescent="0.3">
      <c r="A53" s="36">
        <v>37</v>
      </c>
      <c r="B53" s="92" t="s">
        <v>200</v>
      </c>
      <c r="C53" s="89"/>
      <c r="D53" s="89"/>
      <c r="E53" s="89"/>
      <c r="F53" s="90"/>
      <c r="G53" s="91">
        <v>311</v>
      </c>
      <c r="H53" s="87"/>
      <c r="I53" s="87"/>
      <c r="J53" s="87">
        <v>2100</v>
      </c>
      <c r="K53" s="87"/>
      <c r="L53" s="87"/>
      <c r="M53" s="36"/>
    </row>
    <row r="54" spans="1:13" x14ac:dyDescent="0.3">
      <c r="A54" s="36">
        <v>38</v>
      </c>
      <c r="B54" s="126" t="s">
        <v>201</v>
      </c>
      <c r="C54" s="124"/>
      <c r="D54" s="124"/>
      <c r="E54" s="124"/>
      <c r="F54" s="125"/>
      <c r="G54" s="91">
        <v>311</v>
      </c>
      <c r="H54" s="87"/>
      <c r="I54" s="87"/>
      <c r="J54" s="87">
        <v>9000</v>
      </c>
      <c r="K54" s="87"/>
      <c r="L54" s="87"/>
      <c r="M54" s="36"/>
    </row>
    <row r="55" spans="1:13" x14ac:dyDescent="0.3">
      <c r="A55" s="36">
        <v>39</v>
      </c>
      <c r="B55" s="126" t="s">
        <v>202</v>
      </c>
      <c r="C55" s="124"/>
      <c r="D55" s="124"/>
      <c r="E55" s="124"/>
      <c r="F55" s="125"/>
      <c r="G55" s="91">
        <v>311</v>
      </c>
      <c r="H55" s="87"/>
      <c r="I55" s="87"/>
      <c r="J55" s="87">
        <v>5000</v>
      </c>
      <c r="K55" s="87"/>
      <c r="L55" s="87"/>
      <c r="M55" s="36"/>
    </row>
    <row r="56" spans="1:13" x14ac:dyDescent="0.3">
      <c r="A56" s="36">
        <v>40</v>
      </c>
      <c r="B56" s="126" t="s">
        <v>203</v>
      </c>
      <c r="C56" s="124"/>
      <c r="D56" s="124"/>
      <c r="E56" s="124"/>
      <c r="F56" s="125"/>
      <c r="G56" s="91">
        <v>311</v>
      </c>
      <c r="H56" s="87"/>
      <c r="I56" s="87"/>
      <c r="J56" s="87">
        <v>2000</v>
      </c>
      <c r="K56" s="87"/>
      <c r="L56" s="87"/>
      <c r="M56" s="36"/>
    </row>
    <row r="57" spans="1:13" x14ac:dyDescent="0.3">
      <c r="A57" s="36">
        <v>41</v>
      </c>
      <c r="B57" s="126" t="s">
        <v>204</v>
      </c>
      <c r="C57" s="124"/>
      <c r="D57" s="124"/>
      <c r="E57" s="124"/>
      <c r="F57" s="125"/>
      <c r="G57" s="91">
        <v>311</v>
      </c>
      <c r="H57" s="87"/>
      <c r="I57" s="87"/>
      <c r="J57" s="87">
        <v>12540</v>
      </c>
      <c r="K57" s="87"/>
      <c r="L57" s="87"/>
      <c r="M57" s="36"/>
    </row>
    <row r="58" spans="1:13" x14ac:dyDescent="0.3">
      <c r="A58" s="36">
        <v>42</v>
      </c>
      <c r="B58" s="126" t="s">
        <v>205</v>
      </c>
      <c r="C58" s="124"/>
      <c r="D58" s="124"/>
      <c r="E58" s="124"/>
      <c r="F58" s="125"/>
      <c r="G58" s="91">
        <v>322</v>
      </c>
      <c r="H58" s="87"/>
      <c r="I58" s="87"/>
      <c r="J58" s="87">
        <v>1200</v>
      </c>
      <c r="K58" s="87"/>
      <c r="L58" s="87"/>
      <c r="M58" s="36"/>
    </row>
    <row r="59" spans="1:13" x14ac:dyDescent="0.3">
      <c r="A59" s="36">
        <v>43</v>
      </c>
      <c r="B59" s="126" t="s">
        <v>206</v>
      </c>
      <c r="C59" s="124"/>
      <c r="D59" s="124"/>
      <c r="E59" s="124"/>
      <c r="F59" s="125"/>
      <c r="G59" s="91">
        <v>322</v>
      </c>
      <c r="H59" s="87"/>
      <c r="I59" s="87"/>
      <c r="J59" s="87">
        <v>1000</v>
      </c>
      <c r="K59" s="87"/>
      <c r="L59" s="87"/>
      <c r="M59" s="36"/>
    </row>
    <row r="60" spans="1:13" x14ac:dyDescent="0.3">
      <c r="A60" s="36">
        <v>44</v>
      </c>
      <c r="B60" s="126" t="s">
        <v>207</v>
      </c>
      <c r="C60" s="124"/>
      <c r="D60" s="124"/>
      <c r="E60" s="124"/>
      <c r="F60" s="125"/>
      <c r="G60" s="91">
        <v>322</v>
      </c>
      <c r="H60" s="87"/>
      <c r="I60" s="87"/>
      <c r="J60" s="87">
        <v>7000</v>
      </c>
      <c r="K60" s="87"/>
      <c r="L60" s="87"/>
      <c r="M60" s="36"/>
    </row>
    <row r="61" spans="1:13" x14ac:dyDescent="0.3">
      <c r="A61" s="36">
        <v>45</v>
      </c>
      <c r="B61" s="126" t="s">
        <v>208</v>
      </c>
      <c r="C61" s="124"/>
      <c r="D61" s="124"/>
      <c r="E61" s="124"/>
      <c r="F61" s="125"/>
      <c r="G61" s="91">
        <v>311</v>
      </c>
      <c r="H61" s="87"/>
      <c r="I61" s="87"/>
      <c r="J61" s="87">
        <v>7800</v>
      </c>
      <c r="K61" s="87"/>
      <c r="L61" s="87"/>
      <c r="M61" s="36"/>
    </row>
    <row r="62" spans="1:13" x14ac:dyDescent="0.3">
      <c r="A62" s="36">
        <v>46</v>
      </c>
      <c r="B62" s="126" t="s">
        <v>209</v>
      </c>
      <c r="C62" s="124"/>
      <c r="D62" s="124"/>
      <c r="E62" s="124"/>
      <c r="F62" s="125"/>
      <c r="G62" s="91">
        <v>311</v>
      </c>
      <c r="H62" s="87"/>
      <c r="I62" s="87"/>
      <c r="J62" s="87">
        <v>12000</v>
      </c>
      <c r="K62" s="87"/>
      <c r="L62" s="87"/>
      <c r="M62" s="36"/>
    </row>
    <row r="63" spans="1:13" x14ac:dyDescent="0.3">
      <c r="A63" s="36">
        <v>47</v>
      </c>
      <c r="B63" s="126" t="s">
        <v>210</v>
      </c>
      <c r="C63" s="124"/>
      <c r="D63" s="124"/>
      <c r="E63" s="124"/>
      <c r="F63" s="125"/>
      <c r="G63" s="91">
        <v>322</v>
      </c>
      <c r="H63" s="87"/>
      <c r="I63" s="87"/>
      <c r="J63" s="87">
        <v>2100</v>
      </c>
      <c r="K63" s="87"/>
      <c r="L63" s="87"/>
      <c r="M63" s="36"/>
    </row>
    <row r="64" spans="1:13" x14ac:dyDescent="0.3">
      <c r="A64" s="36">
        <v>48</v>
      </c>
      <c r="B64" s="126" t="s">
        <v>211</v>
      </c>
      <c r="C64" s="124"/>
      <c r="D64" s="124"/>
      <c r="E64" s="124"/>
      <c r="F64" s="125"/>
      <c r="G64" s="91">
        <v>322</v>
      </c>
      <c r="H64" s="87"/>
      <c r="I64" s="87"/>
      <c r="J64" s="87">
        <v>2000</v>
      </c>
      <c r="K64" s="87"/>
      <c r="L64" s="87"/>
      <c r="M64" s="36"/>
    </row>
    <row r="65" spans="1:14" x14ac:dyDescent="0.3">
      <c r="A65" s="36">
        <v>49</v>
      </c>
      <c r="B65" s="126" t="s">
        <v>212</v>
      </c>
      <c r="C65" s="124"/>
      <c r="D65" s="124"/>
      <c r="E65" s="124"/>
      <c r="F65" s="125"/>
      <c r="G65" s="91">
        <v>322</v>
      </c>
      <c r="H65" s="87"/>
      <c r="I65" s="87"/>
      <c r="J65" s="87">
        <v>1400</v>
      </c>
      <c r="K65" s="87"/>
      <c r="L65" s="87"/>
      <c r="M65" s="36"/>
    </row>
    <row r="66" spans="1:14" x14ac:dyDescent="0.3">
      <c r="A66" s="36"/>
      <c r="B66" s="127" t="s">
        <v>213</v>
      </c>
      <c r="C66" s="127"/>
      <c r="D66" s="127"/>
      <c r="E66" s="127"/>
      <c r="F66" s="127"/>
      <c r="G66" s="87"/>
      <c r="H66" s="87"/>
      <c r="I66" s="87"/>
      <c r="J66" s="87"/>
      <c r="K66" s="87"/>
      <c r="L66" s="87"/>
      <c r="M66" s="36"/>
    </row>
    <row r="67" spans="1:14" x14ac:dyDescent="0.3">
      <c r="A67" s="36">
        <v>1</v>
      </c>
      <c r="B67" s="92" t="s">
        <v>214</v>
      </c>
      <c r="C67" s="89"/>
      <c r="D67" s="89"/>
      <c r="E67" s="89"/>
      <c r="F67" s="90"/>
      <c r="G67" s="111">
        <v>122</v>
      </c>
      <c r="H67" s="87">
        <v>125000</v>
      </c>
      <c r="I67" s="87"/>
      <c r="J67" s="87"/>
      <c r="K67" s="87"/>
      <c r="L67" s="87"/>
      <c r="M67" s="36"/>
    </row>
    <row r="68" spans="1:14" x14ac:dyDescent="0.3">
      <c r="A68" s="36">
        <v>1</v>
      </c>
      <c r="B68" s="92" t="s">
        <v>215</v>
      </c>
      <c r="C68" s="89"/>
      <c r="D68" s="89"/>
      <c r="E68" s="89"/>
      <c r="F68" s="90"/>
      <c r="G68" s="111">
        <v>606</v>
      </c>
      <c r="H68" s="87">
        <v>60000</v>
      </c>
      <c r="I68" s="87"/>
      <c r="J68" s="87"/>
      <c r="K68" s="87"/>
      <c r="L68" s="87"/>
      <c r="M68" s="36"/>
    </row>
    <row r="69" spans="1:14" x14ac:dyDescent="0.3">
      <c r="A69" s="36"/>
      <c r="B69" s="79" t="s">
        <v>133</v>
      </c>
      <c r="C69" s="80"/>
      <c r="D69" s="80"/>
      <c r="E69" s="80"/>
      <c r="F69" s="81"/>
      <c r="G69" s="128"/>
      <c r="H69" s="129">
        <f>SUM(H4:H68)</f>
        <v>1006327</v>
      </c>
      <c r="I69" s="129">
        <f>SUM(I4:I68)</f>
        <v>1032000</v>
      </c>
      <c r="J69" s="129">
        <f>SUM(J4:J68)</f>
        <v>314716</v>
      </c>
      <c r="K69" s="129">
        <f>SUM(K5:K68)</f>
        <v>200000</v>
      </c>
      <c r="L69" s="129">
        <f>SUM(L5:L68)</f>
        <v>603216</v>
      </c>
      <c r="M69" s="129">
        <f>SUM(M5:M68)</f>
        <v>871962</v>
      </c>
      <c r="N69" s="130"/>
    </row>
  </sheetData>
  <mergeCells count="37">
    <mergeCell ref="B69:F69"/>
    <mergeCell ref="B43:F43"/>
    <mergeCell ref="B52:F52"/>
    <mergeCell ref="B53:F53"/>
    <mergeCell ref="B66:F66"/>
    <mergeCell ref="B67:F67"/>
    <mergeCell ref="B68:F68"/>
    <mergeCell ref="B35:F35"/>
    <mergeCell ref="B36:F36"/>
    <mergeCell ref="B37:F37"/>
    <mergeCell ref="B39:F39"/>
    <mergeCell ref="B40:F40"/>
    <mergeCell ref="B42:F42"/>
    <mergeCell ref="B29:F29"/>
    <mergeCell ref="B30:F30"/>
    <mergeCell ref="B31:F31"/>
    <mergeCell ref="B32:F32"/>
    <mergeCell ref="B33:F33"/>
    <mergeCell ref="B34:F34"/>
    <mergeCell ref="B22:F22"/>
    <mergeCell ref="B23:F23"/>
    <mergeCell ref="B24:F24"/>
    <mergeCell ref="B25:F25"/>
    <mergeCell ref="B26:F26"/>
    <mergeCell ref="B28:F28"/>
    <mergeCell ref="B7:F7"/>
    <mergeCell ref="B8:F8"/>
    <mergeCell ref="B11:F11"/>
    <mergeCell ref="B16:F16"/>
    <mergeCell ref="B20:F20"/>
    <mergeCell ref="B21:F21"/>
    <mergeCell ref="D1:I1"/>
    <mergeCell ref="K1:M1"/>
    <mergeCell ref="B3:F3"/>
    <mergeCell ref="B4:F4"/>
    <mergeCell ref="B5:F5"/>
    <mergeCell ref="B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Приходи</vt:lpstr>
      <vt:lpstr>ддд</vt:lpstr>
      <vt:lpstr>дофинансиране</vt:lpstr>
      <vt:lpstr>местни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2025-05-05T10:43:06Z</dcterms:created>
  <dcterms:modified xsi:type="dcterms:W3CDTF">2025-05-05T10:48:32Z</dcterms:modified>
</cp:coreProperties>
</file>